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K:\A_ZAKÁZKY\A_STAVBY\0_Vyhlášení ke schválení\ZUŠ_výměna oken\Přílohy\Příloha č. 5 - Varinata A\"/>
    </mc:Choice>
  </mc:AlternateContent>
  <xr:revisionPtr revIDLastSave="0" documentId="13_ncr:1_{E0DDE293-3962-48B8-AE6D-7E50600DE96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4" i="1" l="1"/>
  <c r="S28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R5" i="1"/>
  <c r="O5" i="1"/>
  <c r="S5" i="1" s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2" i="1"/>
  <c r="L23" i="1"/>
  <c r="L24" i="1"/>
  <c r="L5" i="1"/>
  <c r="H6" i="1"/>
  <c r="H7" i="1"/>
  <c r="S7" i="1" s="1"/>
  <c r="H8" i="1"/>
  <c r="H9" i="1"/>
  <c r="H10" i="1"/>
  <c r="S10" i="1" s="1"/>
  <c r="H11" i="1"/>
  <c r="H12" i="1"/>
  <c r="S12" i="1" s="1"/>
  <c r="H13" i="1"/>
  <c r="H14" i="1"/>
  <c r="H15" i="1"/>
  <c r="H16" i="1"/>
  <c r="S16" i="1" s="1"/>
  <c r="H17" i="1"/>
  <c r="H18" i="1"/>
  <c r="S18" i="1" s="1"/>
  <c r="H19" i="1"/>
  <c r="S19" i="1" s="1"/>
  <c r="H20" i="1"/>
  <c r="H21" i="1"/>
  <c r="S21" i="1" s="1"/>
  <c r="H22" i="1"/>
  <c r="H23" i="1"/>
  <c r="H24" i="1"/>
  <c r="H5" i="1"/>
  <c r="Q33" i="1"/>
  <c r="Q31" i="1"/>
  <c r="S24" i="1" l="1"/>
  <c r="S22" i="1"/>
  <c r="S29" i="1"/>
  <c r="R20" i="1"/>
  <c r="S20" i="1" s="1"/>
  <c r="R23" i="1"/>
  <c r="S23" i="1" s="1"/>
  <c r="S34" i="1" l="1"/>
  <c r="S33" i="1"/>
  <c r="Q32" i="1"/>
  <c r="S32" i="1" s="1"/>
  <c r="S31" i="1"/>
  <c r="S30" i="1"/>
  <c r="S38" i="1" s="1"/>
  <c r="S36" i="1"/>
  <c r="S37" i="1"/>
  <c r="R6" i="1"/>
  <c r="S6" i="1" s="1"/>
  <c r="R8" i="1"/>
  <c r="S8" i="1" s="1"/>
  <c r="R9" i="1"/>
  <c r="S9" i="1" s="1"/>
  <c r="R11" i="1"/>
  <c r="S11" i="1" s="1"/>
  <c r="R13" i="1"/>
  <c r="S13" i="1" s="1"/>
  <c r="R14" i="1"/>
  <c r="S14" i="1" s="1"/>
  <c r="R15" i="1"/>
  <c r="S15" i="1" s="1"/>
  <c r="R17" i="1"/>
  <c r="S17" i="1" s="1"/>
  <c r="B25" i="1"/>
  <c r="Q35" i="1" s="1"/>
  <c r="S35" i="1" s="1"/>
  <c r="S25" i="1" l="1"/>
  <c r="S40" i="1" s="1"/>
</calcChain>
</file>

<file path=xl/sharedStrings.xml><?xml version="1.0" encoding="utf-8"?>
<sst xmlns="http://schemas.openxmlformats.org/spreadsheetml/2006/main" count="163" uniqueCount="86">
  <si>
    <t>OK01</t>
  </si>
  <si>
    <t>OZN</t>
  </si>
  <si>
    <t>ANO</t>
  </si>
  <si>
    <t>OK02</t>
  </si>
  <si>
    <t>OK03</t>
  </si>
  <si>
    <t>NE</t>
  </si>
  <si>
    <t>OK04</t>
  </si>
  <si>
    <t>OK05</t>
  </si>
  <si>
    <t>OK06</t>
  </si>
  <si>
    <t>OK07</t>
  </si>
  <si>
    <t>OK08</t>
  </si>
  <si>
    <t>OK09</t>
  </si>
  <si>
    <t>OK10</t>
  </si>
  <si>
    <t>OK11</t>
  </si>
  <si>
    <t>OK12</t>
  </si>
  <si>
    <t>OK13</t>
  </si>
  <si>
    <t>OK14</t>
  </si>
  <si>
    <t>OK15</t>
  </si>
  <si>
    <t>D01</t>
  </si>
  <si>
    <t>D02</t>
  </si>
  <si>
    <t>CELKEM</t>
  </si>
  <si>
    <t>1000/1850</t>
  </si>
  <si>
    <t>980/1980</t>
  </si>
  <si>
    <t>3780/600</t>
  </si>
  <si>
    <t>580/600</t>
  </si>
  <si>
    <t>830/760</t>
  </si>
  <si>
    <t>1300/1120</t>
  </si>
  <si>
    <t>700/1000</t>
  </si>
  <si>
    <t>780/2100</t>
  </si>
  <si>
    <t>š x v (mm)</t>
  </si>
  <si>
    <t>počet</t>
  </si>
  <si>
    <t>zasklení</t>
  </si>
  <si>
    <t>specifikace</t>
  </si>
  <si>
    <t>žaluzie</t>
  </si>
  <si>
    <t>cena/ks</t>
  </si>
  <si>
    <t>cena</t>
  </si>
  <si>
    <t>klika</t>
  </si>
  <si>
    <t>okenní klika proti vniknutí</t>
  </si>
  <si>
    <t>parapet</t>
  </si>
  <si>
    <t>délka</t>
  </si>
  <si>
    <t>cena ks</t>
  </si>
  <si>
    <t>ks/okno</t>
  </si>
  <si>
    <t>cena cel.</t>
  </si>
  <si>
    <t>bezpečnostní vložka + 5 klíčů</t>
  </si>
  <si>
    <t>ks</t>
  </si>
  <si>
    <t>montážní kotvy</t>
  </si>
  <si>
    <t>montáž vchodové dveře</t>
  </si>
  <si>
    <t>montáž parapetu</t>
  </si>
  <si>
    <t>demontáž stávajících oken/dveří</t>
  </si>
  <si>
    <t>likvidace odpadu</t>
  </si>
  <si>
    <t>celkem</t>
  </si>
  <si>
    <t>vše celkem</t>
  </si>
  <si>
    <t>klika/klika</t>
  </si>
  <si>
    <t>členění</t>
  </si>
  <si>
    <t>1470/2100</t>
  </si>
  <si>
    <t>1470/2000</t>
  </si>
  <si>
    <t>620/1170</t>
  </si>
  <si>
    <t>2030/2000</t>
  </si>
  <si>
    <t>1470/1700</t>
  </si>
  <si>
    <t>1300/2100</t>
  </si>
  <si>
    <t>montáž žaluzií</t>
  </si>
  <si>
    <t>D03</t>
  </si>
  <si>
    <t>2000/3150</t>
  </si>
  <si>
    <t>OK16</t>
  </si>
  <si>
    <t>1475/1350</t>
  </si>
  <si>
    <t>vyplňujte pouze žlutá pole</t>
  </si>
  <si>
    <t>panikové kování vč. vložky + 5 klíčů</t>
  </si>
  <si>
    <t>položka</t>
  </si>
  <si>
    <t>OK17</t>
  </si>
  <si>
    <t>4200/1200</t>
  </si>
  <si>
    <t>trojsklo, 2 těsnění</t>
  </si>
  <si>
    <t>trojskol, 2 těsnění, MATNÉ POLOPROPUSTNÉ</t>
  </si>
  <si>
    <t>trojsko, 2 těsnění, matné polopropustné</t>
  </si>
  <si>
    <t>dřevěné vchodové dveře,  tepelný prostup max. Ud=0,9, barva rámu bílá,DO SKLEPA ZAMYKATELNÉ</t>
  </si>
  <si>
    <r>
      <t>dřevěné vchodové dveře,  2 těsnění, teplý rámeček, tepelný prostup max. U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>=0,9, barva rámu bílá</t>
    </r>
  </si>
  <si>
    <t>dřevěné vchodové dveře,  2 těsnění, teplý rámeček, tepelný prostup max. Ud=0,9, barva rámu bílá</t>
  </si>
  <si>
    <t>okno fixní dělené na 4 stejné díly, dřevěné, 2 těsnění, tepelný prostup max. Uw=0,8, barva rámu bílá</t>
  </si>
  <si>
    <r>
      <t>dřevěné okno, 2 těsnění, tepelný prostup max. U</t>
    </r>
    <r>
      <rPr>
        <vertAlign val="subscript"/>
        <sz val="11"/>
        <color theme="1"/>
        <rFont val="Calibri"/>
        <family val="2"/>
        <charset val="238"/>
        <scheme val="minor"/>
      </rPr>
      <t>W</t>
    </r>
    <r>
      <rPr>
        <sz val="11"/>
        <color theme="1"/>
        <rFont val="Calibri"/>
        <family val="2"/>
        <charset val="238"/>
        <scheme val="minor"/>
      </rPr>
      <t>=0,8, barva rámu bílá</t>
    </r>
  </si>
  <si>
    <t>dřevěné okno, 2 těsnění, tepelný prostup max. UW=0,8, barva rámu bílá</t>
  </si>
  <si>
    <t>montáž dřevěného okna</t>
  </si>
  <si>
    <t>cena okna za ks</t>
  </si>
  <si>
    <t>cena okna celkem</t>
  </si>
  <si>
    <t>cena celkem</t>
  </si>
  <si>
    <t>klika panikové kování/koule</t>
  </si>
  <si>
    <r>
      <t>zednické zapravení, zazdědí (</t>
    </r>
    <r>
      <rPr>
        <sz val="9"/>
        <color theme="1"/>
        <rFont val="Calibri"/>
        <family val="2"/>
        <charset val="238"/>
        <scheme val="minor"/>
      </rPr>
      <t>např. ytong)</t>
    </r>
  </si>
  <si>
    <t>OKNA_VARIANTA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</si>
</sst>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12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4" borderId="2" xfId="0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3" borderId="21" xfId="0" applyFill="1" applyBorder="1" applyAlignment="1">
      <alignment wrapText="1"/>
    </xf>
    <xf numFmtId="0" fontId="0" fillId="3" borderId="22" xfId="0" applyFill="1" applyBorder="1" applyAlignment="1">
      <alignment wrapText="1"/>
    </xf>
    <xf numFmtId="0" fontId="0" fillId="3" borderId="27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28" xfId="0" applyFill="1" applyBorder="1" applyAlignment="1">
      <alignment wrapText="1"/>
    </xf>
    <xf numFmtId="0" fontId="0" fillId="4" borderId="22" xfId="0" applyFill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18" xfId="0" applyFill="1" applyBorder="1" applyAlignment="1">
      <alignment wrapText="1"/>
    </xf>
    <xf numFmtId="0" fontId="0" fillId="3" borderId="20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4" borderId="27" xfId="0" applyFill="1" applyBorder="1" applyAlignment="1">
      <alignment wrapText="1"/>
    </xf>
    <xf numFmtId="0" fontId="0" fillId="4" borderId="21" xfId="0" applyFill="1" applyBorder="1" applyAlignment="1">
      <alignment wrapText="1"/>
    </xf>
    <xf numFmtId="0" fontId="0" fillId="0" borderId="15" xfId="0" applyBorder="1" applyAlignment="1">
      <alignment horizontal="center" vertical="center" wrapText="1"/>
    </xf>
    <xf numFmtId="0" fontId="0" fillId="4" borderId="23" xfId="0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5" borderId="14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2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5" borderId="15" xfId="0" applyFont="1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0" fontId="0" fillId="4" borderId="36" xfId="0" applyFill="1" applyBorder="1" applyAlignment="1">
      <alignment horizontal="center" wrapText="1"/>
    </xf>
    <xf numFmtId="0" fontId="0" fillId="4" borderId="37" xfId="0" applyFill="1" applyBorder="1" applyAlignment="1">
      <alignment horizontal="center" wrapText="1"/>
    </xf>
    <xf numFmtId="0" fontId="0" fillId="4" borderId="42" xfId="0" applyFill="1" applyBorder="1" applyAlignment="1">
      <alignment horizontal="center" wrapText="1"/>
    </xf>
    <xf numFmtId="0" fontId="0" fillId="4" borderId="43" xfId="0" applyFill="1" applyBorder="1" applyAlignment="1">
      <alignment horizontal="center" wrapText="1"/>
    </xf>
    <xf numFmtId="0" fontId="0" fillId="4" borderId="40" xfId="0" applyFill="1" applyBorder="1" applyAlignment="1">
      <alignment horizontal="center" wrapText="1"/>
    </xf>
    <xf numFmtId="0" fontId="0" fillId="4" borderId="41" xfId="0" applyFill="1" applyBorder="1" applyAlignment="1">
      <alignment horizontal="center" wrapText="1"/>
    </xf>
    <xf numFmtId="0" fontId="0" fillId="4" borderId="38" xfId="0" applyFill="1" applyBorder="1" applyAlignment="1">
      <alignment horizontal="center" textRotation="90" wrapText="1"/>
    </xf>
    <xf numFmtId="0" fontId="0" fillId="4" borderId="39" xfId="0" applyFill="1" applyBorder="1" applyAlignment="1">
      <alignment horizontal="center" textRotation="90" wrapText="1"/>
    </xf>
    <xf numFmtId="0" fontId="4" fillId="0" borderId="35" xfId="0" applyFont="1" applyBorder="1" applyAlignment="1">
      <alignment horizontal="right" vertical="center"/>
    </xf>
    <xf numFmtId="0" fontId="0" fillId="0" borderId="34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0" fillId="5" borderId="21" xfId="0" applyFill="1" applyBorder="1" applyAlignment="1">
      <alignment wrapText="1"/>
    </xf>
    <xf numFmtId="0" fontId="0" fillId="5" borderId="22" xfId="0" applyFill="1" applyBorder="1" applyAlignment="1">
      <alignment wrapText="1"/>
    </xf>
    <xf numFmtId="0" fontId="0" fillId="5" borderId="27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29" xfId="0" applyFill="1" applyBorder="1" applyAlignment="1">
      <alignment wrapText="1"/>
    </xf>
    <xf numFmtId="0" fontId="6" fillId="0" borderId="3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0" xfId="0" applyFont="1" applyBorder="1" applyAlignment="1">
      <alignment wrapText="1"/>
    </xf>
    <xf numFmtId="0" fontId="6" fillId="3" borderId="31" xfId="0" applyFont="1" applyFill="1" applyBorder="1" applyAlignment="1">
      <alignment wrapText="1"/>
    </xf>
    <xf numFmtId="0" fontId="0" fillId="4" borderId="45" xfId="0" applyFill="1" applyBorder="1" applyAlignment="1">
      <alignment horizontal="center" wrapText="1"/>
    </xf>
    <xf numFmtId="0" fontId="0" fillId="0" borderId="44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4" borderId="51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121832</xdr:colOff>
      <xdr:row>7</xdr:row>
      <xdr:rowOff>387645</xdr:rowOff>
    </xdr:from>
    <xdr:to>
      <xdr:col>3</xdr:col>
      <xdr:colOff>1420038</xdr:colOff>
      <xdr:row>7</xdr:row>
      <xdr:rowOff>1694564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43" t="6144" r="6463" b="6726"/>
        <a:stretch/>
      </xdr:blipFill>
      <xdr:spPr>
        <a:xfrm>
          <a:off x="1539506" y="7453866"/>
          <a:ext cx="1298206" cy="1306919"/>
        </a:xfrm>
        <a:prstGeom prst="rect">
          <a:avLst/>
        </a:prstGeom>
      </xdr:spPr>
    </xdr:pic>
    <xdr:clientData/>
  </xdr:twoCellAnchor>
  <xdr:twoCellAnchor editAs="oneCell">
    <xdr:from>
      <xdr:col>3</xdr:col>
      <xdr:colOff>124239</xdr:colOff>
      <xdr:row>16</xdr:row>
      <xdr:rowOff>114922</xdr:rowOff>
    </xdr:from>
    <xdr:to>
      <xdr:col>3</xdr:col>
      <xdr:colOff>1352827</xdr:colOff>
      <xdr:row>16</xdr:row>
      <xdr:rowOff>1837194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19" r="7900"/>
        <a:stretch/>
      </xdr:blipFill>
      <xdr:spPr>
        <a:xfrm>
          <a:off x="1697935" y="21718726"/>
          <a:ext cx="1228588" cy="1722272"/>
        </a:xfrm>
        <a:prstGeom prst="rect">
          <a:avLst/>
        </a:prstGeom>
      </xdr:spPr>
    </xdr:pic>
    <xdr:clientData/>
  </xdr:twoCellAnchor>
  <xdr:twoCellAnchor editAs="oneCell">
    <xdr:from>
      <xdr:col>2</xdr:col>
      <xdr:colOff>607391</xdr:colOff>
      <xdr:row>13</xdr:row>
      <xdr:rowOff>55216</xdr:rowOff>
    </xdr:from>
    <xdr:to>
      <xdr:col>4</xdr:col>
      <xdr:colOff>182849</xdr:colOff>
      <xdr:row>13</xdr:row>
      <xdr:rowOff>1835978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0" t="6269"/>
        <a:stretch/>
      </xdr:blipFill>
      <xdr:spPr>
        <a:xfrm>
          <a:off x="1352826" y="15474673"/>
          <a:ext cx="1839371" cy="1780762"/>
        </a:xfrm>
        <a:prstGeom prst="rect">
          <a:avLst/>
        </a:prstGeom>
      </xdr:spPr>
    </xdr:pic>
    <xdr:clientData/>
  </xdr:twoCellAnchor>
  <xdr:twoCellAnchor editAs="oneCell">
    <xdr:from>
      <xdr:col>3</xdr:col>
      <xdr:colOff>41163</xdr:colOff>
      <xdr:row>8</xdr:row>
      <xdr:rowOff>52237</xdr:rowOff>
    </xdr:from>
    <xdr:to>
      <xdr:col>3</xdr:col>
      <xdr:colOff>1384446</xdr:colOff>
      <xdr:row>8</xdr:row>
      <xdr:rowOff>1960378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734" b="8522"/>
        <a:stretch/>
      </xdr:blipFill>
      <xdr:spPr>
        <a:xfrm>
          <a:off x="1624971" y="9145289"/>
          <a:ext cx="1343283" cy="1908141"/>
        </a:xfrm>
        <a:prstGeom prst="rect">
          <a:avLst/>
        </a:prstGeom>
      </xdr:spPr>
    </xdr:pic>
    <xdr:clientData/>
  </xdr:twoCellAnchor>
  <xdr:twoCellAnchor editAs="oneCell">
    <xdr:from>
      <xdr:col>3</xdr:col>
      <xdr:colOff>175029</xdr:colOff>
      <xdr:row>9</xdr:row>
      <xdr:rowOff>186106</xdr:rowOff>
    </xdr:from>
    <xdr:to>
      <xdr:col>3</xdr:col>
      <xdr:colOff>1341386</xdr:colOff>
      <xdr:row>10</xdr:row>
      <xdr:rowOff>686687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837" y="11350292"/>
          <a:ext cx="1166357" cy="1574912"/>
        </a:xfrm>
        <a:prstGeom prst="rect">
          <a:avLst/>
        </a:prstGeom>
      </xdr:spPr>
    </xdr:pic>
    <xdr:clientData/>
  </xdr:twoCellAnchor>
  <xdr:twoCellAnchor editAs="oneCell">
    <xdr:from>
      <xdr:col>3</xdr:col>
      <xdr:colOff>52155</xdr:colOff>
      <xdr:row>4</xdr:row>
      <xdr:rowOff>354419</xdr:rowOff>
    </xdr:from>
    <xdr:to>
      <xdr:col>3</xdr:col>
      <xdr:colOff>1387943</xdr:colOff>
      <xdr:row>4</xdr:row>
      <xdr:rowOff>1849623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5963" y="1295843"/>
          <a:ext cx="1335788" cy="1495204"/>
        </a:xfrm>
        <a:prstGeom prst="rect">
          <a:avLst/>
        </a:prstGeom>
      </xdr:spPr>
    </xdr:pic>
    <xdr:clientData/>
  </xdr:twoCellAnchor>
  <xdr:twoCellAnchor editAs="oneCell">
    <xdr:from>
      <xdr:col>3</xdr:col>
      <xdr:colOff>17877</xdr:colOff>
      <xdr:row>15</xdr:row>
      <xdr:rowOff>230270</xdr:rowOff>
    </xdr:from>
    <xdr:to>
      <xdr:col>3</xdr:col>
      <xdr:colOff>1371668</xdr:colOff>
      <xdr:row>15</xdr:row>
      <xdr:rowOff>1532284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1573" y="19791031"/>
          <a:ext cx="1353791" cy="1302014"/>
        </a:xfrm>
        <a:prstGeom prst="rect">
          <a:avLst/>
        </a:prstGeom>
      </xdr:spPr>
    </xdr:pic>
    <xdr:clientData/>
  </xdr:twoCellAnchor>
  <xdr:twoCellAnchor editAs="oneCell">
    <xdr:from>
      <xdr:col>2</xdr:col>
      <xdr:colOff>720528</xdr:colOff>
      <xdr:row>12</xdr:row>
      <xdr:rowOff>195833</xdr:rowOff>
    </xdr:from>
    <xdr:to>
      <xdr:col>4</xdr:col>
      <xdr:colOff>52254</xdr:colOff>
      <xdr:row>12</xdr:row>
      <xdr:rowOff>1490869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5963" y="13558442"/>
          <a:ext cx="1595639" cy="1295036"/>
        </a:xfrm>
        <a:prstGeom prst="rect">
          <a:avLst/>
        </a:prstGeom>
      </xdr:spPr>
    </xdr:pic>
    <xdr:clientData/>
  </xdr:twoCellAnchor>
  <xdr:twoCellAnchor editAs="oneCell">
    <xdr:from>
      <xdr:col>3</xdr:col>
      <xdr:colOff>264940</xdr:colOff>
      <xdr:row>23</xdr:row>
      <xdr:rowOff>101689</xdr:rowOff>
    </xdr:from>
    <xdr:to>
      <xdr:col>3</xdr:col>
      <xdr:colOff>1351417</xdr:colOff>
      <xdr:row>23</xdr:row>
      <xdr:rowOff>1813664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3741" y="28298299"/>
          <a:ext cx="1086477" cy="1711975"/>
        </a:xfrm>
        <a:prstGeom prst="rect">
          <a:avLst/>
        </a:prstGeom>
      </xdr:spPr>
    </xdr:pic>
    <xdr:clientData/>
  </xdr:twoCellAnchor>
  <xdr:twoCellAnchor editAs="oneCell">
    <xdr:from>
      <xdr:col>3</xdr:col>
      <xdr:colOff>74785</xdr:colOff>
      <xdr:row>21</xdr:row>
      <xdr:rowOff>80853</xdr:rowOff>
    </xdr:from>
    <xdr:to>
      <xdr:col>3</xdr:col>
      <xdr:colOff>1383083</xdr:colOff>
      <xdr:row>21</xdr:row>
      <xdr:rowOff>1761012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3586" y="26320271"/>
          <a:ext cx="1308298" cy="1680159"/>
        </a:xfrm>
        <a:prstGeom prst="rect">
          <a:avLst/>
        </a:prstGeom>
      </xdr:spPr>
    </xdr:pic>
    <xdr:clientData/>
  </xdr:twoCellAnchor>
  <xdr:twoCellAnchor editAs="oneCell">
    <xdr:from>
      <xdr:col>3</xdr:col>
      <xdr:colOff>152401</xdr:colOff>
      <xdr:row>5</xdr:row>
      <xdr:rowOff>201499</xdr:rowOff>
    </xdr:from>
    <xdr:to>
      <xdr:col>3</xdr:col>
      <xdr:colOff>1337489</xdr:colOff>
      <xdr:row>6</xdr:row>
      <xdr:rowOff>728331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943" r="8316"/>
        <a:stretch/>
      </xdr:blipFill>
      <xdr:spPr>
        <a:xfrm>
          <a:off x="1736209" y="3191906"/>
          <a:ext cx="1185088" cy="1601163"/>
        </a:xfrm>
        <a:prstGeom prst="rect">
          <a:avLst/>
        </a:prstGeom>
      </xdr:spPr>
    </xdr:pic>
    <xdr:clientData/>
  </xdr:twoCellAnchor>
  <xdr:twoCellAnchor editAs="oneCell">
    <xdr:from>
      <xdr:col>3</xdr:col>
      <xdr:colOff>175029</xdr:colOff>
      <xdr:row>11</xdr:row>
      <xdr:rowOff>64275</xdr:rowOff>
    </xdr:from>
    <xdr:to>
      <xdr:col>3</xdr:col>
      <xdr:colOff>1341386</xdr:colOff>
      <xdr:row>11</xdr:row>
      <xdr:rowOff>1639187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837" y="11350292"/>
          <a:ext cx="1166357" cy="1574912"/>
        </a:xfrm>
        <a:prstGeom prst="rect">
          <a:avLst/>
        </a:prstGeom>
      </xdr:spPr>
    </xdr:pic>
    <xdr:clientData/>
  </xdr:twoCellAnchor>
  <xdr:twoCellAnchor>
    <xdr:from>
      <xdr:col>3</xdr:col>
      <xdr:colOff>566405</xdr:colOff>
      <xdr:row>11</xdr:row>
      <xdr:rowOff>1399732</xdr:rowOff>
    </xdr:from>
    <xdr:to>
      <xdr:col>3</xdr:col>
      <xdr:colOff>904875</xdr:colOff>
      <xdr:row>11</xdr:row>
      <xdr:rowOff>1581150</xdr:rowOff>
    </xdr:to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147555" y="12686857"/>
          <a:ext cx="338470" cy="1814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800"/>
            <a:t>700</a:t>
          </a:r>
        </a:p>
      </xdr:txBody>
    </xdr:sp>
    <xdr:clientData/>
  </xdr:twoCellAnchor>
  <xdr:twoCellAnchor>
    <xdr:from>
      <xdr:col>3</xdr:col>
      <xdr:colOff>1073556</xdr:colOff>
      <xdr:row>11</xdr:row>
      <xdr:rowOff>568731</xdr:rowOff>
    </xdr:from>
    <xdr:to>
      <xdr:col>3</xdr:col>
      <xdr:colOff>1235924</xdr:colOff>
      <xdr:row>11</xdr:row>
      <xdr:rowOff>964351</xdr:rowOff>
    </xdr:to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rot="16200000">
          <a:off x="2538080" y="11972482"/>
          <a:ext cx="395620" cy="1623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800"/>
            <a:t>1000</a:t>
          </a:r>
        </a:p>
      </xdr:txBody>
    </xdr:sp>
    <xdr:clientData/>
  </xdr:twoCellAnchor>
  <xdr:twoCellAnchor editAs="oneCell">
    <xdr:from>
      <xdr:col>3</xdr:col>
      <xdr:colOff>69022</xdr:colOff>
      <xdr:row>14</xdr:row>
      <xdr:rowOff>400326</xdr:rowOff>
    </xdr:from>
    <xdr:to>
      <xdr:col>3</xdr:col>
      <xdr:colOff>1367228</xdr:colOff>
      <xdr:row>14</xdr:row>
      <xdr:rowOff>1707245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43" t="6144" r="6463" b="6726"/>
        <a:stretch/>
      </xdr:blipFill>
      <xdr:spPr>
        <a:xfrm>
          <a:off x="1642718" y="17890435"/>
          <a:ext cx="1298206" cy="1306919"/>
        </a:xfrm>
        <a:prstGeom prst="rect">
          <a:avLst/>
        </a:prstGeom>
      </xdr:spPr>
    </xdr:pic>
    <xdr:clientData/>
  </xdr:twoCellAnchor>
  <xdr:twoCellAnchor editAs="oneCell">
    <xdr:from>
      <xdr:col>2</xdr:col>
      <xdr:colOff>721031</xdr:colOff>
      <xdr:row>17</xdr:row>
      <xdr:rowOff>27609</xdr:rowOff>
    </xdr:from>
    <xdr:to>
      <xdr:col>3</xdr:col>
      <xdr:colOff>1325218</xdr:colOff>
      <xdr:row>17</xdr:row>
      <xdr:rowOff>1143001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260" b="12944"/>
        <a:stretch/>
      </xdr:blipFill>
      <xdr:spPr>
        <a:xfrm>
          <a:off x="1475704" y="23700897"/>
          <a:ext cx="1432129" cy="1115392"/>
        </a:xfrm>
        <a:prstGeom prst="rect">
          <a:avLst/>
        </a:prstGeom>
      </xdr:spPr>
    </xdr:pic>
    <xdr:clientData/>
  </xdr:twoCellAnchor>
  <xdr:twoCellAnchor>
    <xdr:from>
      <xdr:col>3</xdr:col>
      <xdr:colOff>182747</xdr:colOff>
      <xdr:row>18</xdr:row>
      <xdr:rowOff>227049</xdr:rowOff>
    </xdr:from>
    <xdr:to>
      <xdr:col>3</xdr:col>
      <xdr:colOff>431948</xdr:colOff>
      <xdr:row>18</xdr:row>
      <xdr:rowOff>426409</xdr:rowOff>
    </xdr:to>
    <xdr:sp macro="" textlink="">
      <xdr:nvSpPr>
        <xdr:cNvPr id="29" name="Obdélník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766555" y="25479375"/>
          <a:ext cx="249201" cy="19936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152400</xdr:colOff>
      <xdr:row>18</xdr:row>
      <xdr:rowOff>207778</xdr:rowOff>
    </xdr:from>
    <xdr:to>
      <xdr:col>3</xdr:col>
      <xdr:colOff>459637</xdr:colOff>
      <xdr:row>18</xdr:row>
      <xdr:rowOff>448561</xdr:rowOff>
    </xdr:to>
    <xdr:sp macro="" textlink="">
      <xdr:nvSpPr>
        <xdr:cNvPr id="30" name="Obdélník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736208" y="25460104"/>
          <a:ext cx="307237" cy="240783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512356</xdr:colOff>
      <xdr:row>18</xdr:row>
      <xdr:rowOff>229929</xdr:rowOff>
    </xdr:from>
    <xdr:to>
      <xdr:col>3</xdr:col>
      <xdr:colOff>761557</xdr:colOff>
      <xdr:row>18</xdr:row>
      <xdr:rowOff>429289</xdr:rowOff>
    </xdr:to>
    <xdr:sp macro="" textlink="">
      <xdr:nvSpPr>
        <xdr:cNvPr id="31" name="Obdélník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2096164" y="25482255"/>
          <a:ext cx="249201" cy="19936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482009</xdr:colOff>
      <xdr:row>18</xdr:row>
      <xdr:rowOff>210658</xdr:rowOff>
    </xdr:from>
    <xdr:to>
      <xdr:col>3</xdr:col>
      <xdr:colOff>789246</xdr:colOff>
      <xdr:row>18</xdr:row>
      <xdr:rowOff>451441</xdr:rowOff>
    </xdr:to>
    <xdr:sp macro="" textlink="">
      <xdr:nvSpPr>
        <xdr:cNvPr id="32" name="Obdélník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2065817" y="25462984"/>
          <a:ext cx="307237" cy="240783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847503</xdr:colOff>
      <xdr:row>18</xdr:row>
      <xdr:rowOff>232808</xdr:rowOff>
    </xdr:from>
    <xdr:to>
      <xdr:col>3</xdr:col>
      <xdr:colOff>1096704</xdr:colOff>
      <xdr:row>18</xdr:row>
      <xdr:rowOff>432168</xdr:rowOff>
    </xdr:to>
    <xdr:sp macro="" textlink="">
      <xdr:nvSpPr>
        <xdr:cNvPr id="33" name="Obdélník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2431311" y="25485134"/>
          <a:ext cx="249201" cy="19936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817156</xdr:colOff>
      <xdr:row>18</xdr:row>
      <xdr:rowOff>213537</xdr:rowOff>
    </xdr:from>
    <xdr:to>
      <xdr:col>3</xdr:col>
      <xdr:colOff>1124393</xdr:colOff>
      <xdr:row>18</xdr:row>
      <xdr:rowOff>454320</xdr:rowOff>
    </xdr:to>
    <xdr:sp macro="" textlink="">
      <xdr:nvSpPr>
        <xdr:cNvPr id="34" name="Obdélník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400964" y="25465863"/>
          <a:ext cx="307237" cy="240783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124932</xdr:colOff>
      <xdr:row>18</xdr:row>
      <xdr:rowOff>185848</xdr:rowOff>
    </xdr:from>
    <xdr:to>
      <xdr:col>3</xdr:col>
      <xdr:colOff>1146323</xdr:colOff>
      <xdr:row>18</xdr:row>
      <xdr:rowOff>476250</xdr:rowOff>
    </xdr:to>
    <xdr:sp macro="" textlink="">
      <xdr:nvSpPr>
        <xdr:cNvPr id="35" name="Obdélník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1708740" y="25438174"/>
          <a:ext cx="1021391" cy="29040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 editAs="oneCell">
    <xdr:from>
      <xdr:col>3</xdr:col>
      <xdr:colOff>91109</xdr:colOff>
      <xdr:row>19</xdr:row>
      <xdr:rowOff>41413</xdr:rowOff>
    </xdr:from>
    <xdr:to>
      <xdr:col>3</xdr:col>
      <xdr:colOff>1286232</xdr:colOff>
      <xdr:row>19</xdr:row>
      <xdr:rowOff>969065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231" b="4615"/>
        <a:stretch/>
      </xdr:blipFill>
      <xdr:spPr>
        <a:xfrm>
          <a:off x="1673087" y="26330413"/>
          <a:ext cx="1195123" cy="927652"/>
        </a:xfrm>
        <a:prstGeom prst="rect">
          <a:avLst/>
        </a:prstGeom>
      </xdr:spPr>
    </xdr:pic>
    <xdr:clientData/>
  </xdr:twoCellAnchor>
  <xdr:twoCellAnchor editAs="oneCell">
    <xdr:from>
      <xdr:col>3</xdr:col>
      <xdr:colOff>132522</xdr:colOff>
      <xdr:row>22</xdr:row>
      <xdr:rowOff>157370</xdr:rowOff>
    </xdr:from>
    <xdr:to>
      <xdr:col>3</xdr:col>
      <xdr:colOff>1315900</xdr:colOff>
      <xdr:row>22</xdr:row>
      <xdr:rowOff>1722783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9436392"/>
          <a:ext cx="1183378" cy="1565413"/>
        </a:xfrm>
        <a:prstGeom prst="rect">
          <a:avLst/>
        </a:prstGeom>
      </xdr:spPr>
    </xdr:pic>
    <xdr:clientData/>
  </xdr:twoCellAnchor>
  <xdr:twoCellAnchor editAs="oneCell">
    <xdr:from>
      <xdr:col>2</xdr:col>
      <xdr:colOff>397565</xdr:colOff>
      <xdr:row>20</xdr:row>
      <xdr:rowOff>16567</xdr:rowOff>
    </xdr:from>
    <xdr:to>
      <xdr:col>3</xdr:col>
      <xdr:colOff>1377523</xdr:colOff>
      <xdr:row>20</xdr:row>
      <xdr:rowOff>753719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451"/>
        <a:stretch/>
      </xdr:blipFill>
      <xdr:spPr>
        <a:xfrm>
          <a:off x="1150040" y="27324742"/>
          <a:ext cx="1808633" cy="7371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0"/>
  <sheetViews>
    <sheetView tabSelected="1" zoomScale="115" zoomScaleNormal="115" workbookViewId="0">
      <pane xSplit="19" ySplit="3" topLeftCell="T4" activePane="bottomRight" state="frozen"/>
      <selection pane="topRight" activeCell="R1" sqref="R1"/>
      <selection pane="bottomLeft" activeCell="A4" sqref="A4"/>
      <selection pane="bottomRight" activeCell="S5" sqref="S5"/>
    </sheetView>
  </sheetViews>
  <sheetFormatPr defaultRowHeight="15" x14ac:dyDescent="0.25"/>
  <cols>
    <col min="1" max="1" width="7.7109375" customWidth="1"/>
    <col min="2" max="2" width="4.5703125" customWidth="1"/>
    <col min="3" max="3" width="12.42578125" customWidth="1"/>
    <col min="4" max="4" width="21.5703125" customWidth="1"/>
    <col min="5" max="5" width="13.7109375" customWidth="1"/>
    <col min="6" max="6" width="22.7109375" customWidth="1"/>
    <col min="7" max="8" width="9.7109375" customWidth="1"/>
    <col min="9" max="9" width="12.140625" customWidth="1"/>
    <col min="10" max="10" width="5.5703125" customWidth="1"/>
    <col min="11" max="11" width="8.7109375" customWidth="1"/>
    <col min="12" max="12" width="9" customWidth="1"/>
    <col min="13" max="13" width="6" customWidth="1"/>
    <col min="14" max="15" width="8.7109375" customWidth="1"/>
    <col min="16" max="16" width="8.28515625" customWidth="1"/>
    <col min="17" max="17" width="11.85546875" bestFit="1" customWidth="1"/>
    <col min="19" max="19" width="27.140625" customWidth="1"/>
  </cols>
  <sheetData>
    <row r="1" spans="1:20" ht="26.25" customHeight="1" x14ac:dyDescent="0.45">
      <c r="A1" s="47" t="s">
        <v>85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20" ht="12.75" customHeight="1" thickBot="1" x14ac:dyDescent="0.5">
      <c r="A2" s="37"/>
      <c r="B2" s="37"/>
      <c r="C2" s="37"/>
      <c r="D2" s="37"/>
      <c r="E2" s="37"/>
      <c r="F2" s="37"/>
      <c r="G2" s="37"/>
      <c r="H2" s="37"/>
      <c r="I2" s="61" t="s">
        <v>65</v>
      </c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20" ht="14.25" customHeight="1" x14ac:dyDescent="0.25">
      <c r="A3" s="53" t="s">
        <v>1</v>
      </c>
      <c r="B3" s="59" t="s">
        <v>30</v>
      </c>
      <c r="C3" s="57" t="s">
        <v>29</v>
      </c>
      <c r="D3" s="57" t="s">
        <v>53</v>
      </c>
      <c r="E3" s="57" t="s">
        <v>31</v>
      </c>
      <c r="F3" s="55" t="s">
        <v>32</v>
      </c>
      <c r="G3" s="53" t="s">
        <v>80</v>
      </c>
      <c r="H3" s="53" t="s">
        <v>81</v>
      </c>
      <c r="I3" s="50" t="s">
        <v>36</v>
      </c>
      <c r="J3" s="51"/>
      <c r="K3" s="51"/>
      <c r="L3" s="52"/>
      <c r="M3" s="50" t="s">
        <v>38</v>
      </c>
      <c r="N3" s="85"/>
      <c r="O3" s="52"/>
      <c r="P3" s="50" t="s">
        <v>33</v>
      </c>
      <c r="Q3" s="51"/>
      <c r="R3" s="52"/>
      <c r="S3" s="24"/>
      <c r="T3" s="1"/>
    </row>
    <row r="4" spans="1:20" ht="30.75" thickBot="1" x14ac:dyDescent="0.3">
      <c r="A4" s="54"/>
      <c r="B4" s="60"/>
      <c r="C4" s="58"/>
      <c r="D4" s="58"/>
      <c r="E4" s="58"/>
      <c r="F4" s="56"/>
      <c r="G4" s="54"/>
      <c r="H4" s="54"/>
      <c r="I4" s="6"/>
      <c r="J4" s="7" t="s">
        <v>41</v>
      </c>
      <c r="K4" s="7" t="s">
        <v>40</v>
      </c>
      <c r="L4" s="8" t="s">
        <v>42</v>
      </c>
      <c r="M4" s="6" t="s">
        <v>39</v>
      </c>
      <c r="N4" s="92" t="s">
        <v>40</v>
      </c>
      <c r="O4" s="8" t="s">
        <v>82</v>
      </c>
      <c r="P4" s="6" t="s">
        <v>33</v>
      </c>
      <c r="Q4" s="7" t="s">
        <v>34</v>
      </c>
      <c r="R4" s="8" t="s">
        <v>35</v>
      </c>
      <c r="S4" s="35" t="s">
        <v>42</v>
      </c>
      <c r="T4" s="1"/>
    </row>
    <row r="5" spans="1:20" ht="161.25" customHeight="1" x14ac:dyDescent="0.25">
      <c r="A5" s="33" t="s">
        <v>0</v>
      </c>
      <c r="B5" s="81">
        <v>36</v>
      </c>
      <c r="C5" s="5" t="s">
        <v>54</v>
      </c>
      <c r="D5" s="5"/>
      <c r="E5" s="21" t="s">
        <v>70</v>
      </c>
      <c r="F5" s="34" t="s">
        <v>78</v>
      </c>
      <c r="G5" s="75"/>
      <c r="H5" s="16">
        <f>G5*B5</f>
        <v>0</v>
      </c>
      <c r="I5" s="22" t="s">
        <v>37</v>
      </c>
      <c r="J5" s="5">
        <v>2</v>
      </c>
      <c r="K5" s="39">
        <v>0</v>
      </c>
      <c r="L5" s="78">
        <f>(K5*J5)*B5</f>
        <v>0</v>
      </c>
      <c r="M5" s="4">
        <v>1550</v>
      </c>
      <c r="N5" s="43"/>
      <c r="O5" s="78">
        <f>N5*B5</f>
        <v>0</v>
      </c>
      <c r="P5" s="4" t="s">
        <v>2</v>
      </c>
      <c r="Q5" s="39"/>
      <c r="R5" s="78">
        <f>Q5*B5</f>
        <v>0</v>
      </c>
      <c r="S5" s="16">
        <f>H5+L5+O5+R5</f>
        <v>0</v>
      </c>
      <c r="T5" s="1"/>
    </row>
    <row r="6" spans="1:20" ht="84.75" customHeight="1" x14ac:dyDescent="0.25">
      <c r="A6" s="25" t="s">
        <v>3</v>
      </c>
      <c r="B6" s="82">
        <v>10</v>
      </c>
      <c r="C6" s="2" t="s">
        <v>55</v>
      </c>
      <c r="D6" s="48"/>
      <c r="E6" s="23" t="s">
        <v>70</v>
      </c>
      <c r="F6" s="27" t="s">
        <v>78</v>
      </c>
      <c r="G6" s="76"/>
      <c r="H6" s="16">
        <f t="shared" ref="H6:H24" si="0">G6*B6</f>
        <v>0</v>
      </c>
      <c r="I6" s="26" t="s">
        <v>37</v>
      </c>
      <c r="J6" s="2">
        <v>2</v>
      </c>
      <c r="K6" s="40"/>
      <c r="L6" s="78">
        <f t="shared" ref="L6:L24" si="1">(K6*J6)*B6</f>
        <v>0</v>
      </c>
      <c r="M6" s="3">
        <v>1550</v>
      </c>
      <c r="N6" s="42"/>
      <c r="O6" s="78">
        <f t="shared" ref="O6:O21" si="2">N6*B6</f>
        <v>0</v>
      </c>
      <c r="P6" s="3" t="s">
        <v>2</v>
      </c>
      <c r="Q6" s="40"/>
      <c r="R6" s="79">
        <f>Q6*B6</f>
        <v>0</v>
      </c>
      <c r="S6" s="16">
        <f t="shared" ref="S6:S24" si="3">H6+L6+O6+R6</f>
        <v>0</v>
      </c>
      <c r="T6" s="1"/>
    </row>
    <row r="7" spans="1:20" ht="81" customHeight="1" x14ac:dyDescent="0.25">
      <c r="A7" s="25" t="s">
        <v>4</v>
      </c>
      <c r="B7" s="82">
        <v>4</v>
      </c>
      <c r="C7" s="2" t="s">
        <v>55</v>
      </c>
      <c r="D7" s="49"/>
      <c r="E7" s="2" t="s">
        <v>71</v>
      </c>
      <c r="F7" s="27" t="s">
        <v>78</v>
      </c>
      <c r="G7" s="76"/>
      <c r="H7" s="16">
        <f t="shared" si="0"/>
        <v>0</v>
      </c>
      <c r="I7" s="26" t="s">
        <v>37</v>
      </c>
      <c r="J7" s="2">
        <v>2</v>
      </c>
      <c r="K7" s="40"/>
      <c r="L7" s="78">
        <f t="shared" si="1"/>
        <v>0</v>
      </c>
      <c r="M7" s="3">
        <v>1550</v>
      </c>
      <c r="N7" s="42"/>
      <c r="O7" s="78">
        <f t="shared" si="2"/>
        <v>0</v>
      </c>
      <c r="P7" s="86" t="s">
        <v>5</v>
      </c>
      <c r="Q7" s="87"/>
      <c r="R7" s="88"/>
      <c r="S7" s="16">
        <f t="shared" si="3"/>
        <v>0</v>
      </c>
      <c r="T7" s="1"/>
    </row>
    <row r="8" spans="1:20" ht="159.75" customHeight="1" x14ac:dyDescent="0.25">
      <c r="A8" s="25" t="s">
        <v>6</v>
      </c>
      <c r="B8" s="82">
        <v>9</v>
      </c>
      <c r="C8" s="2" t="s">
        <v>58</v>
      </c>
      <c r="D8" s="2"/>
      <c r="E8" s="23" t="s">
        <v>70</v>
      </c>
      <c r="F8" s="27" t="s">
        <v>78</v>
      </c>
      <c r="G8" s="76"/>
      <c r="H8" s="16">
        <f t="shared" si="0"/>
        <v>0</v>
      </c>
      <c r="I8" s="26" t="s">
        <v>37</v>
      </c>
      <c r="J8" s="2">
        <v>2</v>
      </c>
      <c r="K8" s="40"/>
      <c r="L8" s="78">
        <f t="shared" si="1"/>
        <v>0</v>
      </c>
      <c r="M8" s="3">
        <v>1550</v>
      </c>
      <c r="N8" s="42"/>
      <c r="O8" s="78">
        <f t="shared" si="2"/>
        <v>0</v>
      </c>
      <c r="P8" s="3" t="s">
        <v>2</v>
      </c>
      <c r="Q8" s="40"/>
      <c r="R8" s="79">
        <f>Q8*B8</f>
        <v>0</v>
      </c>
      <c r="S8" s="16">
        <f t="shared" si="3"/>
        <v>0</v>
      </c>
      <c r="T8" s="1"/>
    </row>
    <row r="9" spans="1:20" ht="162.75" customHeight="1" x14ac:dyDescent="0.25">
      <c r="A9" s="25" t="s">
        <v>7</v>
      </c>
      <c r="B9" s="82">
        <v>1</v>
      </c>
      <c r="C9" s="2" t="s">
        <v>28</v>
      </c>
      <c r="D9" s="2"/>
      <c r="E9" s="23" t="s">
        <v>70</v>
      </c>
      <c r="F9" s="27" t="s">
        <v>78</v>
      </c>
      <c r="G9" s="76"/>
      <c r="H9" s="16">
        <f t="shared" si="0"/>
        <v>0</v>
      </c>
      <c r="I9" s="26" t="s">
        <v>37</v>
      </c>
      <c r="J9" s="2">
        <v>2</v>
      </c>
      <c r="K9" s="40"/>
      <c r="L9" s="78">
        <f t="shared" si="1"/>
        <v>0</v>
      </c>
      <c r="M9" s="3">
        <v>880</v>
      </c>
      <c r="N9" s="42"/>
      <c r="O9" s="78">
        <f t="shared" si="2"/>
        <v>0</v>
      </c>
      <c r="P9" s="3" t="s">
        <v>2</v>
      </c>
      <c r="Q9" s="40"/>
      <c r="R9" s="79">
        <f>Q9*B9</f>
        <v>0</v>
      </c>
      <c r="S9" s="16">
        <f t="shared" si="3"/>
        <v>0</v>
      </c>
      <c r="T9" s="1"/>
    </row>
    <row r="10" spans="1:20" ht="84.75" customHeight="1" x14ac:dyDescent="0.25">
      <c r="A10" s="25" t="s">
        <v>8</v>
      </c>
      <c r="B10" s="82">
        <v>8</v>
      </c>
      <c r="C10" s="2" t="s">
        <v>56</v>
      </c>
      <c r="D10" s="48"/>
      <c r="E10" s="23" t="s">
        <v>70</v>
      </c>
      <c r="F10" s="27" t="s">
        <v>78</v>
      </c>
      <c r="G10" s="76"/>
      <c r="H10" s="16">
        <f t="shared" si="0"/>
        <v>0</v>
      </c>
      <c r="I10" s="26" t="s">
        <v>37</v>
      </c>
      <c r="J10" s="2">
        <v>1</v>
      </c>
      <c r="K10" s="40"/>
      <c r="L10" s="78">
        <f t="shared" si="1"/>
        <v>0</v>
      </c>
      <c r="M10" s="3">
        <v>700</v>
      </c>
      <c r="N10" s="42"/>
      <c r="O10" s="78">
        <f t="shared" si="2"/>
        <v>0</v>
      </c>
      <c r="P10" s="86" t="s">
        <v>5</v>
      </c>
      <c r="Q10" s="87"/>
      <c r="R10" s="88"/>
      <c r="S10" s="16">
        <f t="shared" si="3"/>
        <v>0</v>
      </c>
      <c r="T10" s="1"/>
    </row>
    <row r="11" spans="1:20" ht="80.25" customHeight="1" x14ac:dyDescent="0.25">
      <c r="A11" s="25" t="s">
        <v>9</v>
      </c>
      <c r="B11" s="82">
        <v>4</v>
      </c>
      <c r="C11" s="2" t="s">
        <v>56</v>
      </c>
      <c r="D11" s="49"/>
      <c r="E11" s="23" t="s">
        <v>70</v>
      </c>
      <c r="F11" s="27" t="s">
        <v>78</v>
      </c>
      <c r="G11" s="76"/>
      <c r="H11" s="16">
        <f t="shared" si="0"/>
        <v>0</v>
      </c>
      <c r="I11" s="26" t="s">
        <v>37</v>
      </c>
      <c r="J11" s="2">
        <v>1</v>
      </c>
      <c r="K11" s="40"/>
      <c r="L11" s="78">
        <f t="shared" si="1"/>
        <v>0</v>
      </c>
      <c r="M11" s="3">
        <v>700</v>
      </c>
      <c r="N11" s="42"/>
      <c r="O11" s="78">
        <f t="shared" si="2"/>
        <v>0</v>
      </c>
      <c r="P11" s="3" t="s">
        <v>2</v>
      </c>
      <c r="Q11" s="40"/>
      <c r="R11" s="79">
        <f>Q11*B11</f>
        <v>0</v>
      </c>
      <c r="S11" s="16">
        <f t="shared" si="3"/>
        <v>0</v>
      </c>
      <c r="T11" s="1"/>
    </row>
    <row r="12" spans="1:20" ht="162.75" customHeight="1" x14ac:dyDescent="0.25">
      <c r="A12" s="25" t="s">
        <v>10</v>
      </c>
      <c r="B12" s="82">
        <v>4</v>
      </c>
      <c r="C12" s="2" t="s">
        <v>27</v>
      </c>
      <c r="D12" s="2"/>
      <c r="E12" s="23" t="s">
        <v>70</v>
      </c>
      <c r="F12" s="27" t="s">
        <v>78</v>
      </c>
      <c r="G12" s="76"/>
      <c r="H12" s="16">
        <f t="shared" si="0"/>
        <v>0</v>
      </c>
      <c r="I12" s="26" t="s">
        <v>37</v>
      </c>
      <c r="J12" s="2">
        <v>1</v>
      </c>
      <c r="K12" s="40"/>
      <c r="L12" s="78">
        <f t="shared" si="1"/>
        <v>0</v>
      </c>
      <c r="M12" s="3">
        <v>800</v>
      </c>
      <c r="N12" s="42"/>
      <c r="O12" s="78">
        <f t="shared" si="2"/>
        <v>0</v>
      </c>
      <c r="P12" s="86" t="s">
        <v>5</v>
      </c>
      <c r="Q12" s="87"/>
      <c r="R12" s="88"/>
      <c r="S12" s="16">
        <f t="shared" si="3"/>
        <v>0</v>
      </c>
      <c r="T12" s="1"/>
    </row>
    <row r="13" spans="1:20" ht="162" customHeight="1" x14ac:dyDescent="0.25">
      <c r="A13" s="25" t="s">
        <v>11</v>
      </c>
      <c r="B13" s="82">
        <v>1</v>
      </c>
      <c r="C13" s="2" t="s">
        <v>26</v>
      </c>
      <c r="D13" s="2"/>
      <c r="E13" s="23" t="s">
        <v>70</v>
      </c>
      <c r="F13" s="27" t="s">
        <v>78</v>
      </c>
      <c r="G13" s="76"/>
      <c r="H13" s="16">
        <f t="shared" si="0"/>
        <v>0</v>
      </c>
      <c r="I13" s="26" t="s">
        <v>37</v>
      </c>
      <c r="J13" s="2">
        <v>1</v>
      </c>
      <c r="K13" s="40"/>
      <c r="L13" s="78">
        <f t="shared" si="1"/>
        <v>0</v>
      </c>
      <c r="M13" s="3">
        <v>1400</v>
      </c>
      <c r="N13" s="42"/>
      <c r="O13" s="78">
        <f t="shared" si="2"/>
        <v>0</v>
      </c>
      <c r="P13" s="3" t="s">
        <v>2</v>
      </c>
      <c r="Q13" s="40"/>
      <c r="R13" s="79">
        <f>Q13*B13</f>
        <v>0</v>
      </c>
      <c r="S13" s="16">
        <f t="shared" si="3"/>
        <v>0</v>
      </c>
      <c r="T13" s="1"/>
    </row>
    <row r="14" spans="1:20" ht="163.5" customHeight="1" x14ac:dyDescent="0.25">
      <c r="A14" s="25" t="s">
        <v>12</v>
      </c>
      <c r="B14" s="82">
        <v>2</v>
      </c>
      <c r="C14" s="2" t="s">
        <v>57</v>
      </c>
      <c r="D14" s="2"/>
      <c r="E14" s="23" t="s">
        <v>70</v>
      </c>
      <c r="F14" s="27" t="s">
        <v>78</v>
      </c>
      <c r="G14" s="76"/>
      <c r="H14" s="16">
        <f t="shared" si="0"/>
        <v>0</v>
      </c>
      <c r="I14" s="26" t="s">
        <v>37</v>
      </c>
      <c r="J14" s="2">
        <v>4</v>
      </c>
      <c r="K14" s="40"/>
      <c r="L14" s="78">
        <f t="shared" si="1"/>
        <v>0</v>
      </c>
      <c r="M14" s="3">
        <v>2120</v>
      </c>
      <c r="N14" s="42"/>
      <c r="O14" s="78">
        <f t="shared" si="2"/>
        <v>0</v>
      </c>
      <c r="P14" s="3" t="s">
        <v>2</v>
      </c>
      <c r="Q14" s="40"/>
      <c r="R14" s="79">
        <f>Q14*B14</f>
        <v>0</v>
      </c>
      <c r="S14" s="16">
        <f t="shared" si="3"/>
        <v>0</v>
      </c>
      <c r="T14" s="1"/>
    </row>
    <row r="15" spans="1:20" ht="162.75" customHeight="1" x14ac:dyDescent="0.25">
      <c r="A15" s="25" t="s">
        <v>13</v>
      </c>
      <c r="B15" s="82">
        <v>1</v>
      </c>
      <c r="C15" s="2" t="s">
        <v>58</v>
      </c>
      <c r="D15" s="2"/>
      <c r="E15" s="23" t="s">
        <v>70</v>
      </c>
      <c r="F15" s="27" t="s">
        <v>78</v>
      </c>
      <c r="G15" s="76"/>
      <c r="H15" s="16">
        <f t="shared" si="0"/>
        <v>0</v>
      </c>
      <c r="I15" s="26" t="s">
        <v>37</v>
      </c>
      <c r="J15" s="2">
        <v>2</v>
      </c>
      <c r="K15" s="40"/>
      <c r="L15" s="78">
        <f t="shared" si="1"/>
        <v>0</v>
      </c>
      <c r="M15" s="3">
        <v>1570</v>
      </c>
      <c r="N15" s="42"/>
      <c r="O15" s="78">
        <f t="shared" si="2"/>
        <v>0</v>
      </c>
      <c r="P15" s="3" t="s">
        <v>2</v>
      </c>
      <c r="Q15" s="40"/>
      <c r="R15" s="79">
        <f>Q15*B15</f>
        <v>0</v>
      </c>
      <c r="S15" s="16">
        <f t="shared" si="3"/>
        <v>0</v>
      </c>
      <c r="T15" s="1"/>
    </row>
    <row r="16" spans="1:20" ht="161.25" customHeight="1" x14ac:dyDescent="0.25">
      <c r="A16" s="25" t="s">
        <v>14</v>
      </c>
      <c r="B16" s="82">
        <v>2</v>
      </c>
      <c r="C16" s="2" t="s">
        <v>25</v>
      </c>
      <c r="D16" s="2"/>
      <c r="E16" s="23" t="s">
        <v>70</v>
      </c>
      <c r="F16" s="27" t="s">
        <v>78</v>
      </c>
      <c r="G16" s="76"/>
      <c r="H16" s="16">
        <f t="shared" si="0"/>
        <v>0</v>
      </c>
      <c r="I16" s="26" t="s">
        <v>37</v>
      </c>
      <c r="J16" s="2">
        <v>1</v>
      </c>
      <c r="K16" s="40"/>
      <c r="L16" s="78">
        <f t="shared" si="1"/>
        <v>0</v>
      </c>
      <c r="M16" s="3">
        <v>930</v>
      </c>
      <c r="N16" s="42"/>
      <c r="O16" s="78">
        <f t="shared" si="2"/>
        <v>0</v>
      </c>
      <c r="P16" s="86" t="s">
        <v>5</v>
      </c>
      <c r="Q16" s="87"/>
      <c r="R16" s="88"/>
      <c r="S16" s="16">
        <f t="shared" si="3"/>
        <v>0</v>
      </c>
      <c r="T16" s="1"/>
    </row>
    <row r="17" spans="1:20" ht="162.75" customHeight="1" x14ac:dyDescent="0.25">
      <c r="A17" s="25" t="s">
        <v>15</v>
      </c>
      <c r="B17" s="82">
        <v>5</v>
      </c>
      <c r="C17" s="2" t="s">
        <v>59</v>
      </c>
      <c r="D17" s="2"/>
      <c r="E17" s="23" t="s">
        <v>70</v>
      </c>
      <c r="F17" s="27" t="s">
        <v>78</v>
      </c>
      <c r="G17" s="76"/>
      <c r="H17" s="16">
        <f t="shared" si="0"/>
        <v>0</v>
      </c>
      <c r="I17" s="26" t="s">
        <v>37</v>
      </c>
      <c r="J17" s="2">
        <v>2</v>
      </c>
      <c r="K17" s="40"/>
      <c r="L17" s="78">
        <f t="shared" si="1"/>
        <v>0</v>
      </c>
      <c r="M17" s="3">
        <v>1380</v>
      </c>
      <c r="N17" s="42"/>
      <c r="O17" s="78">
        <f t="shared" si="2"/>
        <v>0</v>
      </c>
      <c r="P17" s="3" t="s">
        <v>2</v>
      </c>
      <c r="Q17" s="40"/>
      <c r="R17" s="79">
        <f>Q17*B17</f>
        <v>0</v>
      </c>
      <c r="S17" s="16">
        <f t="shared" si="3"/>
        <v>0</v>
      </c>
      <c r="T17" s="1"/>
    </row>
    <row r="18" spans="1:20" ht="124.5" customHeight="1" x14ac:dyDescent="0.25">
      <c r="A18" s="25" t="s">
        <v>16</v>
      </c>
      <c r="B18" s="82">
        <v>1</v>
      </c>
      <c r="C18" s="2" t="s">
        <v>24</v>
      </c>
      <c r="D18" s="2"/>
      <c r="E18" s="23" t="s">
        <v>70</v>
      </c>
      <c r="F18" s="27" t="s">
        <v>78</v>
      </c>
      <c r="G18" s="76"/>
      <c r="H18" s="16">
        <f t="shared" si="0"/>
        <v>0</v>
      </c>
      <c r="I18" s="26" t="s">
        <v>37</v>
      </c>
      <c r="J18" s="2">
        <v>1</v>
      </c>
      <c r="K18" s="40"/>
      <c r="L18" s="78">
        <f t="shared" si="1"/>
        <v>0</v>
      </c>
      <c r="M18" s="3">
        <v>680</v>
      </c>
      <c r="N18" s="42"/>
      <c r="O18" s="78">
        <f t="shared" si="2"/>
        <v>0</v>
      </c>
      <c r="P18" s="86" t="s">
        <v>5</v>
      </c>
      <c r="Q18" s="87"/>
      <c r="R18" s="88"/>
      <c r="S18" s="16">
        <f t="shared" si="3"/>
        <v>0</v>
      </c>
      <c r="T18" s="1"/>
    </row>
    <row r="19" spans="1:20" ht="81" customHeight="1" x14ac:dyDescent="0.25">
      <c r="A19" s="25" t="s">
        <v>17</v>
      </c>
      <c r="B19" s="82">
        <v>1</v>
      </c>
      <c r="C19" s="2" t="s">
        <v>23</v>
      </c>
      <c r="D19" s="2"/>
      <c r="E19" s="23" t="s">
        <v>70</v>
      </c>
      <c r="F19" s="27" t="s">
        <v>77</v>
      </c>
      <c r="G19" s="76"/>
      <c r="H19" s="16">
        <f t="shared" si="0"/>
        <v>0</v>
      </c>
      <c r="I19" s="26" t="s">
        <v>37</v>
      </c>
      <c r="J19" s="2">
        <v>3</v>
      </c>
      <c r="K19" s="40"/>
      <c r="L19" s="78">
        <f t="shared" si="1"/>
        <v>0</v>
      </c>
      <c r="M19" s="3">
        <v>3880</v>
      </c>
      <c r="N19" s="42"/>
      <c r="O19" s="78">
        <f t="shared" si="2"/>
        <v>0</v>
      </c>
      <c r="P19" s="86" t="s">
        <v>5</v>
      </c>
      <c r="Q19" s="87"/>
      <c r="R19" s="88"/>
      <c r="S19" s="16">
        <f t="shared" si="3"/>
        <v>0</v>
      </c>
      <c r="T19" s="1"/>
    </row>
    <row r="20" spans="1:20" ht="81" customHeight="1" x14ac:dyDescent="0.25">
      <c r="A20" s="25" t="s">
        <v>63</v>
      </c>
      <c r="B20" s="82">
        <v>4</v>
      </c>
      <c r="C20" s="2" t="s">
        <v>64</v>
      </c>
      <c r="D20" s="2"/>
      <c r="E20" s="23" t="s">
        <v>70</v>
      </c>
      <c r="F20" s="27" t="s">
        <v>78</v>
      </c>
      <c r="G20" s="76"/>
      <c r="H20" s="16">
        <f t="shared" si="0"/>
        <v>0</v>
      </c>
      <c r="I20" s="26" t="s">
        <v>37</v>
      </c>
      <c r="J20" s="2">
        <v>1</v>
      </c>
      <c r="K20" s="40"/>
      <c r="L20" s="78">
        <f t="shared" si="1"/>
        <v>0</v>
      </c>
      <c r="M20" s="3">
        <v>1650</v>
      </c>
      <c r="N20" s="42"/>
      <c r="O20" s="78">
        <f t="shared" si="2"/>
        <v>0</v>
      </c>
      <c r="P20" s="3" t="s">
        <v>2</v>
      </c>
      <c r="Q20" s="40"/>
      <c r="R20" s="79">
        <f>Q20*B20</f>
        <v>0</v>
      </c>
      <c r="S20" s="16">
        <f t="shared" si="3"/>
        <v>0</v>
      </c>
      <c r="T20" s="1"/>
    </row>
    <row r="21" spans="1:20" ht="81" customHeight="1" x14ac:dyDescent="0.25">
      <c r="A21" s="25" t="s">
        <v>68</v>
      </c>
      <c r="B21" s="82">
        <v>1</v>
      </c>
      <c r="C21" s="2" t="s">
        <v>69</v>
      </c>
      <c r="D21" s="2"/>
      <c r="E21" s="23" t="s">
        <v>72</v>
      </c>
      <c r="F21" s="27" t="s">
        <v>76</v>
      </c>
      <c r="G21" s="76"/>
      <c r="H21" s="16">
        <f t="shared" si="0"/>
        <v>0</v>
      </c>
      <c r="I21" s="86" t="s">
        <v>5</v>
      </c>
      <c r="J21" s="87"/>
      <c r="K21" s="87"/>
      <c r="L21" s="88"/>
      <c r="M21" s="3">
        <v>4350</v>
      </c>
      <c r="N21" s="42"/>
      <c r="O21" s="78">
        <f t="shared" si="2"/>
        <v>0</v>
      </c>
      <c r="P21" s="86" t="s">
        <v>5</v>
      </c>
      <c r="Q21" s="87"/>
      <c r="R21" s="88"/>
      <c r="S21" s="16">
        <f t="shared" si="3"/>
        <v>0</v>
      </c>
      <c r="T21" s="1"/>
    </row>
    <row r="22" spans="1:20" ht="154.5" customHeight="1" x14ac:dyDescent="0.25">
      <c r="A22" s="25" t="s">
        <v>18</v>
      </c>
      <c r="B22" s="82">
        <v>1</v>
      </c>
      <c r="C22" s="2" t="s">
        <v>22</v>
      </c>
      <c r="D22" s="2"/>
      <c r="E22" s="23" t="s">
        <v>70</v>
      </c>
      <c r="F22" s="27" t="s">
        <v>75</v>
      </c>
      <c r="G22" s="76"/>
      <c r="H22" s="16">
        <f t="shared" si="0"/>
        <v>0</v>
      </c>
      <c r="I22" s="3" t="s">
        <v>52</v>
      </c>
      <c r="J22" s="2">
        <v>1</v>
      </c>
      <c r="K22" s="40"/>
      <c r="L22" s="78">
        <f t="shared" si="1"/>
        <v>0</v>
      </c>
      <c r="M22" s="86" t="s">
        <v>5</v>
      </c>
      <c r="N22" s="87"/>
      <c r="O22" s="88"/>
      <c r="P22" s="86" t="s">
        <v>5</v>
      </c>
      <c r="Q22" s="87"/>
      <c r="R22" s="88"/>
      <c r="S22" s="16">
        <f t="shared" si="3"/>
        <v>0</v>
      </c>
      <c r="T22" s="1"/>
    </row>
    <row r="23" spans="1:20" ht="154.5" customHeight="1" x14ac:dyDescent="0.25">
      <c r="A23" s="32" t="s">
        <v>19</v>
      </c>
      <c r="B23" s="83">
        <v>1</v>
      </c>
      <c r="C23" s="12" t="s">
        <v>62</v>
      </c>
      <c r="D23" s="12"/>
      <c r="E23" s="38" t="s">
        <v>70</v>
      </c>
      <c r="F23" s="27" t="s">
        <v>74</v>
      </c>
      <c r="G23" s="77"/>
      <c r="H23" s="16">
        <f t="shared" si="0"/>
        <v>0</v>
      </c>
      <c r="I23" s="11" t="s">
        <v>83</v>
      </c>
      <c r="J23" s="12">
        <v>2</v>
      </c>
      <c r="K23" s="41"/>
      <c r="L23" s="78">
        <f t="shared" si="1"/>
        <v>0</v>
      </c>
      <c r="M23" s="86" t="s">
        <v>5</v>
      </c>
      <c r="N23" s="87"/>
      <c r="O23" s="88"/>
      <c r="P23" s="11" t="s">
        <v>2</v>
      </c>
      <c r="Q23" s="41"/>
      <c r="R23" s="80">
        <f>Q23*B23</f>
        <v>0</v>
      </c>
      <c r="S23" s="16">
        <f t="shared" si="3"/>
        <v>0</v>
      </c>
      <c r="T23" s="1"/>
    </row>
    <row r="24" spans="1:20" ht="146.25" customHeight="1" thickBot="1" x14ac:dyDescent="0.3">
      <c r="A24" s="32" t="s">
        <v>61</v>
      </c>
      <c r="B24" s="83">
        <v>1</v>
      </c>
      <c r="C24" s="12" t="s">
        <v>21</v>
      </c>
      <c r="D24" s="12"/>
      <c r="E24" s="12" t="s">
        <v>5</v>
      </c>
      <c r="F24" s="13" t="s">
        <v>73</v>
      </c>
      <c r="G24" s="77"/>
      <c r="H24" s="16">
        <f t="shared" si="0"/>
        <v>0</v>
      </c>
      <c r="I24" s="11" t="s">
        <v>52</v>
      </c>
      <c r="J24" s="12">
        <v>1</v>
      </c>
      <c r="K24" s="41"/>
      <c r="L24" s="78">
        <f t="shared" si="1"/>
        <v>0</v>
      </c>
      <c r="M24" s="89" t="s">
        <v>5</v>
      </c>
      <c r="N24" s="90"/>
      <c r="O24" s="91"/>
      <c r="P24" s="89" t="s">
        <v>5</v>
      </c>
      <c r="Q24" s="90"/>
      <c r="R24" s="91"/>
      <c r="S24" s="16">
        <f t="shared" si="3"/>
        <v>0</v>
      </c>
      <c r="T24" s="1"/>
    </row>
    <row r="25" spans="1:20" ht="30.75" thickBot="1" x14ac:dyDescent="0.3">
      <c r="A25" s="14" t="s">
        <v>20</v>
      </c>
      <c r="B25" s="84">
        <f>SUM(B5:B24)</f>
        <v>97</v>
      </c>
      <c r="C25" s="28"/>
      <c r="D25" s="28"/>
      <c r="E25" s="28"/>
      <c r="F25" s="29"/>
      <c r="G25" s="15"/>
      <c r="H25" s="15"/>
      <c r="I25" s="30"/>
      <c r="J25" s="28"/>
      <c r="K25" s="28"/>
      <c r="L25" s="31"/>
      <c r="M25" s="30"/>
      <c r="N25" s="29"/>
      <c r="O25" s="31"/>
      <c r="P25" s="30"/>
      <c r="Q25" s="28"/>
      <c r="R25" s="31"/>
      <c r="S25" s="15">
        <f>SUM(S5:S24)</f>
        <v>0</v>
      </c>
      <c r="T25" s="1"/>
    </row>
    <row r="26" spans="1:20" ht="15.75" thickBo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5.75" thickBot="1" x14ac:dyDescent="0.3">
      <c r="L27" s="62" t="s">
        <v>67</v>
      </c>
      <c r="M27" s="63"/>
      <c r="N27" s="63"/>
      <c r="O27" s="63"/>
      <c r="P27" s="64"/>
      <c r="Q27" s="9" t="s">
        <v>44</v>
      </c>
      <c r="R27" s="10" t="s">
        <v>34</v>
      </c>
      <c r="S27" s="15" t="s">
        <v>35</v>
      </c>
    </row>
    <row r="28" spans="1:20" ht="15" customHeight="1" x14ac:dyDescent="0.25">
      <c r="L28" s="70" t="s">
        <v>43</v>
      </c>
      <c r="M28" s="49"/>
      <c r="N28" s="49"/>
      <c r="O28" s="49"/>
      <c r="P28" s="49"/>
      <c r="Q28" s="5">
        <v>2</v>
      </c>
      <c r="R28" s="43"/>
      <c r="S28" s="16">
        <f>R28*Q28</f>
        <v>0</v>
      </c>
    </row>
    <row r="29" spans="1:20" ht="17.25" customHeight="1" x14ac:dyDescent="0.25">
      <c r="L29" s="73" t="s">
        <v>66</v>
      </c>
      <c r="M29" s="74"/>
      <c r="N29" s="74"/>
      <c r="O29" s="74"/>
      <c r="P29" s="74"/>
      <c r="Q29" s="44">
        <v>1</v>
      </c>
      <c r="R29" s="45"/>
      <c r="S29" s="46">
        <f>R29*Q29</f>
        <v>0</v>
      </c>
    </row>
    <row r="30" spans="1:20" ht="15" customHeight="1" x14ac:dyDescent="0.25">
      <c r="L30" s="71" t="s">
        <v>45</v>
      </c>
      <c r="M30" s="72"/>
      <c r="N30" s="72"/>
      <c r="O30" s="72"/>
      <c r="P30" s="72"/>
      <c r="Q30" s="40"/>
      <c r="R30" s="42"/>
      <c r="S30" s="17">
        <f t="shared" ref="S30:S37" si="4">R30*Q30</f>
        <v>0</v>
      </c>
    </row>
    <row r="31" spans="1:20" ht="15" customHeight="1" x14ac:dyDescent="0.25">
      <c r="L31" s="71" t="s">
        <v>79</v>
      </c>
      <c r="M31" s="72"/>
      <c r="N31" s="72"/>
      <c r="O31" s="72"/>
      <c r="P31" s="72"/>
      <c r="Q31" s="2">
        <f>SUM(B5:B21)</f>
        <v>94</v>
      </c>
      <c r="R31" s="42"/>
      <c r="S31" s="17">
        <f t="shared" si="4"/>
        <v>0</v>
      </c>
    </row>
    <row r="32" spans="1:20" ht="15" customHeight="1" x14ac:dyDescent="0.25">
      <c r="L32" s="71" t="s">
        <v>46</v>
      </c>
      <c r="M32" s="72"/>
      <c r="N32" s="72"/>
      <c r="O32" s="72"/>
      <c r="P32" s="72"/>
      <c r="Q32" s="2">
        <f>SUM(B22:B24)</f>
        <v>3</v>
      </c>
      <c r="R32" s="42"/>
      <c r="S32" s="17">
        <f t="shared" si="4"/>
        <v>0</v>
      </c>
    </row>
    <row r="33" spans="1:20" ht="15" customHeight="1" x14ac:dyDescent="0.25">
      <c r="L33" s="71" t="s">
        <v>47</v>
      </c>
      <c r="M33" s="72"/>
      <c r="N33" s="72"/>
      <c r="O33" s="72"/>
      <c r="P33" s="72"/>
      <c r="Q33" s="2">
        <f>SUM(B5:B21)</f>
        <v>94</v>
      </c>
      <c r="R33" s="42"/>
      <c r="S33" s="17">
        <f t="shared" si="4"/>
        <v>0</v>
      </c>
    </row>
    <row r="34" spans="1:20" ht="15" customHeight="1" x14ac:dyDescent="0.25">
      <c r="L34" s="71" t="s">
        <v>60</v>
      </c>
      <c r="M34" s="72"/>
      <c r="N34" s="72"/>
      <c r="O34" s="72"/>
      <c r="P34" s="72"/>
      <c r="Q34" s="2">
        <f>B5+B6+B8+B9+B11+B13+B14+B15+B17+B20+B23</f>
        <v>74</v>
      </c>
      <c r="R34" s="42"/>
      <c r="S34" s="17">
        <f>R34*Q34</f>
        <v>0</v>
      </c>
    </row>
    <row r="35" spans="1:20" ht="15" customHeight="1" x14ac:dyDescent="0.25">
      <c r="L35" s="71" t="s">
        <v>48</v>
      </c>
      <c r="M35" s="72"/>
      <c r="N35" s="72"/>
      <c r="O35" s="72"/>
      <c r="P35" s="72"/>
      <c r="Q35" s="2">
        <f>B25</f>
        <v>97</v>
      </c>
      <c r="R35" s="42"/>
      <c r="S35" s="17">
        <f t="shared" si="4"/>
        <v>0</v>
      </c>
    </row>
    <row r="36" spans="1:20" ht="15" customHeight="1" x14ac:dyDescent="0.25">
      <c r="L36" s="71" t="s">
        <v>84</v>
      </c>
      <c r="M36" s="72"/>
      <c r="N36" s="72"/>
      <c r="O36" s="72"/>
      <c r="P36" s="72"/>
      <c r="Q36" s="40"/>
      <c r="R36" s="42"/>
      <c r="S36" s="17">
        <f t="shared" si="4"/>
        <v>0</v>
      </c>
    </row>
    <row r="37" spans="1:20" ht="15" customHeight="1" x14ac:dyDescent="0.25">
      <c r="L37" s="71" t="s">
        <v>49</v>
      </c>
      <c r="M37" s="72"/>
      <c r="N37" s="72"/>
      <c r="O37" s="72"/>
      <c r="P37" s="72"/>
      <c r="Q37" s="40"/>
      <c r="R37" s="42"/>
      <c r="S37" s="17">
        <f t="shared" si="4"/>
        <v>0</v>
      </c>
    </row>
    <row r="38" spans="1:20" x14ac:dyDescent="0.25">
      <c r="L38" s="65" t="s">
        <v>50</v>
      </c>
      <c r="M38" s="66"/>
      <c r="N38" s="66"/>
      <c r="O38" s="66"/>
      <c r="P38" s="66"/>
      <c r="Q38" s="19"/>
      <c r="R38" s="20"/>
      <c r="S38" s="17">
        <f>SUM(S28:S37)</f>
        <v>0</v>
      </c>
    </row>
    <row r="39" spans="1:20" ht="3.75" customHeight="1" thickBo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1"/>
      <c r="M39" s="12"/>
      <c r="N39" s="12"/>
      <c r="O39" s="12"/>
      <c r="P39" s="12"/>
      <c r="Q39" s="12"/>
      <c r="R39" s="13"/>
      <c r="S39" s="18"/>
      <c r="T39" s="1"/>
    </row>
    <row r="40" spans="1:20" ht="27" thickBot="1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67" t="s">
        <v>51</v>
      </c>
      <c r="M40" s="68"/>
      <c r="N40" s="68"/>
      <c r="O40" s="68"/>
      <c r="P40" s="68"/>
      <c r="Q40" s="68"/>
      <c r="R40" s="69"/>
      <c r="S40" s="36">
        <f>S38+S25</f>
        <v>0</v>
      </c>
      <c r="T40" s="1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</sheetData>
  <mergeCells count="41">
    <mergeCell ref="P24:R24"/>
    <mergeCell ref="M23:O23"/>
    <mergeCell ref="M24:O24"/>
    <mergeCell ref="I21:L21"/>
    <mergeCell ref="P10:R10"/>
    <mergeCell ref="P22:R22"/>
    <mergeCell ref="M22:O22"/>
    <mergeCell ref="P12:R12"/>
    <mergeCell ref="P16:R16"/>
    <mergeCell ref="P18:R18"/>
    <mergeCell ref="P19:R19"/>
    <mergeCell ref="P21:R21"/>
    <mergeCell ref="L27:P27"/>
    <mergeCell ref="L38:P38"/>
    <mergeCell ref="L40:R40"/>
    <mergeCell ref="L28:P28"/>
    <mergeCell ref="L30:P30"/>
    <mergeCell ref="L31:P31"/>
    <mergeCell ref="L32:P32"/>
    <mergeCell ref="L33:P33"/>
    <mergeCell ref="L35:P35"/>
    <mergeCell ref="L36:P36"/>
    <mergeCell ref="L37:P37"/>
    <mergeCell ref="L34:P34"/>
    <mergeCell ref="L29:P29"/>
    <mergeCell ref="A1:S1"/>
    <mergeCell ref="D6:D7"/>
    <mergeCell ref="D10:D11"/>
    <mergeCell ref="P3:R3"/>
    <mergeCell ref="I3:L3"/>
    <mergeCell ref="G3:G4"/>
    <mergeCell ref="F3:F4"/>
    <mergeCell ref="E3:E4"/>
    <mergeCell ref="D3:D4"/>
    <mergeCell ref="C3:C4"/>
    <mergeCell ref="B3:B4"/>
    <mergeCell ref="A3:A4"/>
    <mergeCell ref="M3:O3"/>
    <mergeCell ref="I2:S2"/>
    <mergeCell ref="H3:H4"/>
    <mergeCell ref="P7:R7"/>
  </mergeCells>
  <pageMargins left="0.7" right="0.7" top="0.78740157499999996" bottom="0.78740157499999996" header="0.3" footer="0.3"/>
  <pageSetup paperSize="9" scale="6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Boskovice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arch. Andrea Prajsová</dc:creator>
  <cp:lastModifiedBy>Bc. Lucie Pohle</cp:lastModifiedBy>
  <cp:lastPrinted>2024-01-08T16:08:39Z</cp:lastPrinted>
  <dcterms:created xsi:type="dcterms:W3CDTF">2023-12-20T14:08:29Z</dcterms:created>
  <dcterms:modified xsi:type="dcterms:W3CDTF">2024-01-12T09:12:25Z</dcterms:modified>
</cp:coreProperties>
</file>