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A_ZAKÁZKY\A_DODÁVKY+SLUŽBY\2019\MP_kamery\ZD\Přílohy\Příloha č. 3_Parametry MKDS vč. VV\"/>
    </mc:Choice>
  </mc:AlternateContent>
  <bookViews>
    <workbookView xWindow="0" yWindow="0" windowWidth="28770" windowHeight="11505"/>
  </bookViews>
  <sheets>
    <sheet name="rekapitulace" sheetId="14" r:id="rId1"/>
    <sheet name="Hradní" sheetId="4" r:id="rId2"/>
    <sheet name="ZUŠ Lidická" sheetId="6" r:id="rId3"/>
    <sheet name="Úzká" sheetId="8" r:id="rId4"/>
    <sheet name="Renault" sheetId="11" r:id="rId5"/>
    <sheet name="Sokolská" sheetId="13" r:id="rId6"/>
    <sheet name="Instalace SW " sheetId="15" r:id="rId7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5" l="1"/>
  <c r="F6" i="15"/>
  <c r="F7" i="15"/>
  <c r="F11" i="15"/>
  <c r="F12" i="15"/>
  <c r="F13" i="15"/>
  <c r="F14" i="15"/>
  <c r="F15" i="15"/>
  <c r="F19" i="15"/>
  <c r="D24" i="15"/>
  <c r="F15" i="11"/>
  <c r="F15" i="8"/>
  <c r="F3" i="4"/>
  <c r="F4" i="4"/>
  <c r="F3" i="13"/>
  <c r="F4" i="13"/>
  <c r="F17" i="11"/>
  <c r="F3" i="11"/>
  <c r="F3" i="8"/>
  <c r="F19" i="6"/>
  <c r="F3" i="6"/>
  <c r="F4" i="6"/>
  <c r="F5" i="6"/>
  <c r="F6" i="6"/>
  <c r="F7" i="6"/>
  <c r="F8" i="6"/>
  <c r="F9" i="6"/>
  <c r="F10" i="6"/>
  <c r="F11" i="6"/>
  <c r="F12" i="6"/>
  <c r="F21" i="4"/>
  <c r="F20" i="6"/>
  <c r="F21" i="6"/>
  <c r="F22" i="6"/>
  <c r="F23" i="6"/>
  <c r="F24" i="6"/>
  <c r="F14" i="11"/>
  <c r="F16" i="11"/>
  <c r="F18" i="11"/>
  <c r="F19" i="11"/>
  <c r="F20" i="11"/>
  <c r="F4" i="11"/>
  <c r="F5" i="11"/>
  <c r="F6" i="11"/>
  <c r="F7" i="11"/>
  <c r="F8" i="11"/>
  <c r="F9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8" i="13"/>
  <c r="F19" i="13"/>
  <c r="F20" i="13"/>
  <c r="F21" i="13"/>
  <c r="F22" i="13"/>
  <c r="F23" i="13"/>
  <c r="F24" i="13"/>
  <c r="F27" i="13"/>
  <c r="F28" i="13"/>
  <c r="F29" i="13"/>
  <c r="F30" i="13"/>
  <c r="F31" i="13"/>
  <c r="F32" i="13"/>
  <c r="F6" i="8"/>
  <c r="F7" i="8"/>
  <c r="F8" i="8"/>
  <c r="F9" i="8"/>
  <c r="F20" i="8"/>
  <c r="F19" i="8"/>
  <c r="F18" i="8"/>
  <c r="F17" i="8"/>
  <c r="F16" i="8"/>
  <c r="F14" i="8"/>
  <c r="F4" i="8"/>
  <c r="F5" i="8"/>
  <c r="F5" i="4"/>
  <c r="F6" i="4"/>
  <c r="F7" i="4"/>
  <c r="F8" i="4"/>
  <c r="F9" i="4"/>
  <c r="F10" i="4"/>
  <c r="F11" i="4"/>
  <c r="F12" i="4"/>
  <c r="F13" i="4"/>
  <c r="F14" i="4"/>
  <c r="F15" i="4"/>
  <c r="F16" i="4"/>
  <c r="F24" i="4"/>
  <c r="F23" i="4"/>
  <c r="F22" i="4"/>
  <c r="F19" i="4"/>
  <c r="F20" i="4"/>
  <c r="B8" i="14"/>
  <c r="D8" i="14"/>
  <c r="D39" i="13"/>
  <c r="B7" i="14"/>
  <c r="C7" i="14"/>
  <c r="D24" i="11"/>
  <c r="B6" i="14"/>
  <c r="D6" i="14"/>
  <c r="D24" i="8"/>
  <c r="D25" i="8"/>
  <c r="D28" i="6"/>
  <c r="D29" i="6"/>
  <c r="D26" i="4"/>
  <c r="B5" i="14"/>
  <c r="D25" i="15"/>
  <c r="D26" i="15"/>
  <c r="C8" i="14"/>
  <c r="D40" i="13"/>
  <c r="D41" i="13"/>
  <c r="D7" i="14"/>
  <c r="C6" i="14"/>
  <c r="D25" i="11"/>
  <c r="D26" i="11"/>
  <c r="D26" i="8"/>
  <c r="C5" i="14"/>
  <c r="D5" i="14"/>
  <c r="D30" i="6"/>
  <c r="B4" i="14"/>
  <c r="D4" i="14"/>
  <c r="B3" i="14"/>
  <c r="D27" i="4"/>
  <c r="D28" i="4"/>
  <c r="C4" i="14"/>
  <c r="B11" i="14"/>
  <c r="C3" i="14"/>
  <c r="D3" i="14"/>
  <c r="D11" i="14"/>
  <c r="C11" i="14"/>
</calcChain>
</file>

<file path=xl/sharedStrings.xml><?xml version="1.0" encoding="utf-8"?>
<sst xmlns="http://schemas.openxmlformats.org/spreadsheetml/2006/main" count="247" uniqueCount="118">
  <si>
    <t>Rekapitulace Kamerové body</t>
  </si>
  <si>
    <t>cena v CZK bez DPH</t>
  </si>
  <si>
    <t>DPH 21%</t>
  </si>
  <si>
    <t>Cena v CZK včetně DPH</t>
  </si>
  <si>
    <t>KB Hradní</t>
  </si>
  <si>
    <t>KB Lidická (ZUŠ)</t>
  </si>
  <si>
    <t>KB Úzká</t>
  </si>
  <si>
    <t>KB Komenského (Renault)</t>
  </si>
  <si>
    <t>KB Sokolská</t>
  </si>
  <si>
    <t>instalace SW KIWI</t>
  </si>
  <si>
    <t>Celkem</t>
  </si>
  <si>
    <t>Název</t>
  </si>
  <si>
    <t>Technický popis</t>
  </si>
  <si>
    <t>ks/metry</t>
  </si>
  <si>
    <t>technický popis nabízeného plnění</t>
  </si>
  <si>
    <t>cena za ks bez dph</t>
  </si>
  <si>
    <t>cena celkem bez dph</t>
  </si>
  <si>
    <t>Demontáž stávající kamery</t>
  </si>
  <si>
    <t>Venkopvní PTZ IP kamera</t>
  </si>
  <si>
    <t xml:space="preserve">	CMOS čip  o velikosti minimálně 1/1,8"
-	Minimální citlivost 0,005 lux (F1.5) v barevném režimu 
-	Minimální citlivost 0,0001 lux (F1.5) v ČB režimu
-	široký dynamický rozsah minimálně 120dB
-	minimálně 36x optický a 15x digitální zoom
-	integrovaný IR přísvit s dosvitem minimálně 200m
-	podpora komprese minimálně A4H.264, H.265, H.265+
-	rozlišení videa minimálně 1920x1080 při 50 fps
-	podpora minimálně 3 streamů současně
-	možnost nahrání minimálně 4 tras s dobou záznamu více než 10 minut
-	podpora minimálě 8 patrol, B7každá patrola může být složena z minimálně 32 presetů
-	podpora minimálně 300 presetů
-	minimálně 6 alarmových vstupů
-	minimálně 2 alarmové výstupy
-	podpora paměťových karet minimálně 256 GB
-	podpora napájení Hi-Poe
-	rozsah pracovních teplot minimálně -40°C až 65°C
-	minimálně IP67 a IK10
-	1x minimálně 10/100Mb ethernet port
-	Rychlost otáčení minimálně 250°za sekundu 
-	Plně kompatibilní se stávajícím SW MKDS
</t>
  </si>
  <si>
    <t>atyp. výložník pro PTZ kameru</t>
  </si>
  <si>
    <t>Rohový atyp. výložník pro PTZ kameru - zámečnická konstrukce</t>
  </si>
  <si>
    <t>POE injektor 60W</t>
  </si>
  <si>
    <t>gigabit PoE injektor min. 60W, PoE+/Hi-PoE</t>
  </si>
  <si>
    <t>Bullet kamera</t>
  </si>
  <si>
    <t>CMOS čip  o velikosti minimálně 1/1,8"
- Minimální citlivost 0,002 lux (F1.2) v barevném režimu 
- široký dynamický rozsah minimálně 120dB
- rozsah objektivu minimálně 2,8-12 mm
- integrovaný IR přísvit s dosvitem minimálně 50m
- podpora komprese minimálně H.264, H.264+
- rozlišení videa minimálně 1920x1080 při 50 fps
- podpora minimálně 3 streamů současně
- integrované detekce silničního provozu a registračních značek (včetně české RZ)
- digitální redukce šumu
- minimálně 1 alarmový vstup
- minimálně 1 alarmový výstup
- podpora paměťových karet minimálně 128 GB
- podpora napájení Poe
- rozsah pracovních teplot minimálně -40°C až 65°C
- minimálně IP66
- 1x minimálně 10/100Mb ethernet port
- Plně kompatibilní se stávajícím SW MKDS</t>
  </si>
  <si>
    <t>Patice pro kabeláž</t>
  </si>
  <si>
    <t>Instalační patice pro skryté propojení kabeláže bullet kamer</t>
  </si>
  <si>
    <t>switch</t>
  </si>
  <si>
    <t>PoE+ min 120W, min 8 portů 10/100 PoE+, Managed switch, 2x 1Gb SFP</t>
  </si>
  <si>
    <t>SFP moduly</t>
  </si>
  <si>
    <t>1Gb SFP modul, 20 km, kompatibilní s Cisco</t>
  </si>
  <si>
    <t>převodník SFP na RJ45</t>
  </si>
  <si>
    <t>převodník SFP na RJ45, 1Gbit</t>
  </si>
  <si>
    <t>Licence  pro kameru</t>
  </si>
  <si>
    <t>kamera licence do GSC</t>
  </si>
  <si>
    <t>UTP kabel</t>
  </si>
  <si>
    <t>UTP kabel cat 5e v</t>
  </si>
  <si>
    <t>vnitřní trasy</t>
  </si>
  <si>
    <t>Vnitřní instalační trasy</t>
  </si>
  <si>
    <t>průrazy</t>
  </si>
  <si>
    <t>drobný materiál</t>
  </si>
  <si>
    <t>ks</t>
  </si>
  <si>
    <t>cena za kus bez dph</t>
  </si>
  <si>
    <t>cena celkem bez DPH</t>
  </si>
  <si>
    <t>Montážní práce a doprava</t>
  </si>
  <si>
    <t>Montáž technologie a materiálu</t>
  </si>
  <si>
    <t>Oživení a konfigurace instalovaných technologií</t>
  </si>
  <si>
    <t>pronájem plošiny</t>
  </si>
  <si>
    <t>Mimostaveništní doprava materiálu a osob</t>
  </si>
  <si>
    <t>Dokumentace skutečného provedení</t>
  </si>
  <si>
    <t>Výchozí revize el. zařízení</t>
  </si>
  <si>
    <t>DPH</t>
  </si>
  <si>
    <t>celkem s DPH</t>
  </si>
  <si>
    <t xml:space="preserve">kamera </t>
  </si>
  <si>
    <t xml:space="preserve">2MPx  venkovní bullet kamera_x000D_
-	CMOS čip  o velikosti minimálně 1/1,8"_x000D_
-	Minimální citlivost 0,002 lux (F1.2) v barevném režimu _x000D_
-	široký dynamický rozsah minimálně 120dB_x000D_
-	rozsah objektivu minimálně 2,8-12 mm_x000D_
-	integrovaný IR přísvit s dosvitem minimálně 50m_x000D_
-	podpora komprese minimálně H.264, H.264+_x000D_
-	rozlišení videa minimálně 1920x1080 při 50 fps_x000D_
-	podpora minimálně 3 streamů současně_x000D_
-	integrované detekce silničního provozu a registračních značek (včetně české RZ)_x000D_
-	digitální redukce šumu_x000D_
-	minimálně 1 alarmový vstup_x000D_
-	minimálně 1 alarmový výstup_x000D_
-	podpora paměťových karet minimálně 128 GB_x000D_
-	podpora napájení Poe_x000D_
-	rozsah pracovních teplot minimálně -40°C až 65°C_x000D_
-	minimálně IP66_x000D_
-	1x minimálně 10/100Mb ethernet port_x000D_
-	Plně kompatibilní se stávajícím SW MKDS_x000D_
</t>
  </si>
  <si>
    <t>patice</t>
  </si>
  <si>
    <t>instalační patice pro skryté vedení kabeléže pro kameru</t>
  </si>
  <si>
    <t>adaptér</t>
  </si>
  <si>
    <t>adaptér pro uchycení konzlí na sloup</t>
  </si>
  <si>
    <t>kabel</t>
  </si>
  <si>
    <t>samonosný kabel FTP PE Fca cat5e</t>
  </si>
  <si>
    <t>koncový závěs</t>
  </si>
  <si>
    <t>materál</t>
  </si>
  <si>
    <t>vnitřní instalační trasy</t>
  </si>
  <si>
    <t>drobný instalační materiál</t>
  </si>
  <si>
    <t>Pronájem plošiny</t>
  </si>
  <si>
    <t>-	CMOS čip  o velikosti minimálně 1/1,8"_x000D_
-	Minimální citlivost 0,005 lux (F1.5) v barevném režimu _x000D_
-	Minimální citlivost 0,0001 lux (F1.5) v ČB režimu_x000D_
-	široký dynamický rozsah minimálně 120dB_x000D_
-	minimálně 36x optický a 15x digitální zoom_x000D_
-	integrovaný IR přísvit s dosvitem minimálně 200m_x000D_
-	podpora komprese minimálně H.264, H.265, H.265+_x000D_
-	rozlišení videa minimálně 1920x1080 při 50 fps_x000D_
-	podpora minimálně 3 streamů současně_x000D_
-	možnost nahrání minimálně 4 tras s dobou záznamu více než 10 minut_x000D_
-	podpora minimálě 8 patrol, každá patrola může být složena z minimálně 32 presetů_x000D_
-	podpora minimálně 300 presetů_x000D_
-	minimálně 6 alarmových vstupů_x000D_
-	minimálně 2 alarmové výstupy_x000D_
-	podpora paměťových karet minimálně 256 GB_x000D_
-	podpora napájení Hi-Poe_x000D_
-	rozsah pracovních teplot minimálně -40°C až 65°C_x000D_
-	minimálně IP67 a IK10_x000D_
-	1x minimálně 10/100Mb ethernet port_x000D_
-	Rychlost otáčení minimálně 250°za sekundu _x000D_
-	Plně kompatibilní se stávajícím SW MKDS</t>
  </si>
  <si>
    <t>konzole</t>
  </si>
  <si>
    <t>konzole pro montáž kamer SpeedDome na roh, propojovací box</t>
  </si>
  <si>
    <t>PoE injektor</t>
  </si>
  <si>
    <t>materiál</t>
  </si>
  <si>
    <t>Kabel UTP cat 5e</t>
  </si>
  <si>
    <t>KB Renault (Komenského)</t>
  </si>
  <si>
    <t>konzole pro montáž SpeedDome na zeď, propojovací box</t>
  </si>
  <si>
    <t>montáž</t>
  </si>
  <si>
    <t>Montáž demontované pevné kamery na sloup</t>
  </si>
  <si>
    <t>držák</t>
  </si>
  <si>
    <t>držák na sloup pro pevné kamery</t>
  </si>
  <si>
    <t>rozvaděč</t>
  </si>
  <si>
    <t>Venkovní rozvaděč kamerového bodu 60x40x20 cm, IP66</t>
  </si>
  <si>
    <t>zámek</t>
  </si>
  <si>
    <t>zámek pro venkoví rozvaděč KB</t>
  </si>
  <si>
    <t>výbava rozvaděče</t>
  </si>
  <si>
    <t>Vnitřní výbava rozvaděče KB- DIN lišta, průchodky, svorky apod.</t>
  </si>
  <si>
    <t>měřič energie</t>
  </si>
  <si>
    <t>Hodiny pro podružné měření el. Energie</t>
  </si>
  <si>
    <t>přepěťová ochrana</t>
  </si>
  <si>
    <t>přepěťová ochana přívodu napájení 230V</t>
  </si>
  <si>
    <t>jistič16</t>
  </si>
  <si>
    <t>Jistič 16A/B</t>
  </si>
  <si>
    <t>jistič10</t>
  </si>
  <si>
    <t>jistič 10A/B</t>
  </si>
  <si>
    <t>zásuvka</t>
  </si>
  <si>
    <t>zásuvky 230V na DIN lištu</t>
  </si>
  <si>
    <t>zásuvková lišta</t>
  </si>
  <si>
    <t>zásuvková lišta min 5x230V s vypínačem</t>
  </si>
  <si>
    <t>přepěťová ochrana ethernet s PoE+</t>
  </si>
  <si>
    <t>záložní zdroj</t>
  </si>
  <si>
    <t>záložní zdroj napájení min 800VA/480W Line-interaktivní</t>
  </si>
  <si>
    <t xml:space="preserve">Vnitřní instalační trasy </t>
  </si>
  <si>
    <t>FTP kabel</t>
  </si>
  <si>
    <t>kabel cat5e FTP PE F ca samonosný</t>
  </si>
  <si>
    <t>CYKY-J 3x1,5</t>
  </si>
  <si>
    <t>H07v-u 6zž</t>
  </si>
  <si>
    <t>Průrazy</t>
  </si>
  <si>
    <t>Montáž technologie a instalačního materiálu</t>
  </si>
  <si>
    <t>Software</t>
  </si>
  <si>
    <t>Pokročilé analýzy do GSC KiwiVision</t>
  </si>
  <si>
    <t>Genetec SDK připojení pro KiwiVision - 1x</t>
  </si>
  <si>
    <t>KiwiVision Bundle One for 1 video channel</t>
  </si>
  <si>
    <t>GSC Advantage KIWI - Bundle One</t>
  </si>
  <si>
    <t>IT práce</t>
  </si>
  <si>
    <t>Instalace GSC, konfigurace a přenos stávající konfigurace GSC na nový server dodaný zadavatelem</t>
  </si>
  <si>
    <t>Implementace licence KiwiVision do GSC</t>
  </si>
  <si>
    <t>Instalace SDK pro KiwiVision</t>
  </si>
  <si>
    <t>Instalace analýzy KiwiVision do GSC</t>
  </si>
  <si>
    <t>Konfigurace GSC - nastavení analýzy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</si>
</sst>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164" fontId="0" fillId="0" borderId="1" xfId="0" applyNumberForma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vertical="center"/>
    </xf>
    <xf numFmtId="164" fontId="0" fillId="0" borderId="0" xfId="0" applyNumberFormat="1"/>
    <xf numFmtId="0" fontId="2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top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/>
    </xf>
    <xf numFmtId="164" fontId="0" fillId="0" borderId="10" xfId="0" applyNumberFormat="1" applyBorder="1"/>
    <xf numFmtId="0" fontId="0" fillId="0" borderId="0" xfId="0" applyAlignment="1">
      <alignment wrapText="1"/>
    </xf>
    <xf numFmtId="164" fontId="0" fillId="0" borderId="12" xfId="0" applyNumberFormat="1" applyBorder="1"/>
    <xf numFmtId="164" fontId="0" fillId="0" borderId="15" xfId="0" applyNumberFormat="1" applyBorder="1"/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2" borderId="0" xfId="0" applyFont="1" applyFill="1"/>
    <xf numFmtId="0" fontId="0" fillId="2" borderId="0" xfId="0" applyFill="1"/>
    <xf numFmtId="0" fontId="0" fillId="2" borderId="1" xfId="0" applyFill="1" applyBorder="1"/>
    <xf numFmtId="0" fontId="0" fillId="2" borderId="1" xfId="0" applyFill="1" applyBorder="1" applyAlignment="1">
      <alignment vertical="top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0" fillId="0" borderId="3" xfId="0" applyBorder="1"/>
    <xf numFmtId="1" fontId="0" fillId="0" borderId="3" xfId="0" applyNumberFormat="1" applyBorder="1"/>
    <xf numFmtId="1" fontId="0" fillId="0" borderId="4" xfId="0" applyNumberFormat="1" applyBorder="1"/>
    <xf numFmtId="0" fontId="0" fillId="0" borderId="0" xfId="0" applyAlignment="1">
      <alignment vertical="top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6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abSelected="1" workbookViewId="0">
      <selection activeCell="B13" sqref="B13"/>
    </sheetView>
  </sheetViews>
  <sheetFormatPr defaultRowHeight="15" x14ac:dyDescent="0.25"/>
  <cols>
    <col min="1" max="1" width="30.85546875" customWidth="1"/>
    <col min="2" max="2" width="18.28515625" customWidth="1"/>
    <col min="3" max="3" width="18.42578125" customWidth="1"/>
    <col min="4" max="4" width="21.5703125" customWidth="1"/>
  </cols>
  <sheetData>
    <row r="2" spans="1:4" x14ac:dyDescent="0.25">
      <c r="A2" s="29" t="s">
        <v>0</v>
      </c>
      <c r="B2" s="30" t="s">
        <v>1</v>
      </c>
      <c r="C2" s="30" t="s">
        <v>2</v>
      </c>
      <c r="D2" s="31" t="s">
        <v>3</v>
      </c>
    </row>
    <row r="3" spans="1:4" x14ac:dyDescent="0.25">
      <c r="A3" s="32" t="s">
        <v>4</v>
      </c>
      <c r="B3" s="2">
        <f>Hradní!D26</f>
        <v>0</v>
      </c>
      <c r="C3" s="2">
        <f t="shared" ref="C3:C8" si="0">B3*0.21</f>
        <v>0</v>
      </c>
      <c r="D3" s="33">
        <f t="shared" ref="D3:D8" si="1">B3*1.21</f>
        <v>0</v>
      </c>
    </row>
    <row r="4" spans="1:4" x14ac:dyDescent="0.25">
      <c r="A4" s="32" t="s">
        <v>5</v>
      </c>
      <c r="B4" s="2">
        <f>'ZUŠ Lidická'!D28</f>
        <v>0</v>
      </c>
      <c r="C4" s="2">
        <f t="shared" si="0"/>
        <v>0</v>
      </c>
      <c r="D4" s="33">
        <f t="shared" si="1"/>
        <v>0</v>
      </c>
    </row>
    <row r="5" spans="1:4" x14ac:dyDescent="0.25">
      <c r="A5" s="32" t="s">
        <v>6</v>
      </c>
      <c r="B5" s="2">
        <f>Úzká!D24</f>
        <v>0</v>
      </c>
      <c r="C5" s="2">
        <f t="shared" si="0"/>
        <v>0</v>
      </c>
      <c r="D5" s="33">
        <f t="shared" si="1"/>
        <v>0</v>
      </c>
    </row>
    <row r="6" spans="1:4" x14ac:dyDescent="0.25">
      <c r="A6" s="32" t="s">
        <v>7</v>
      </c>
      <c r="B6" s="2">
        <f>Renault!D24</f>
        <v>0</v>
      </c>
      <c r="C6" s="2">
        <f t="shared" si="0"/>
        <v>0</v>
      </c>
      <c r="D6" s="33">
        <f t="shared" si="1"/>
        <v>0</v>
      </c>
    </row>
    <row r="7" spans="1:4" x14ac:dyDescent="0.25">
      <c r="A7" s="32" t="s">
        <v>8</v>
      </c>
      <c r="B7" s="2">
        <f>Sokolská!D39</f>
        <v>0</v>
      </c>
      <c r="C7" s="2">
        <f t="shared" si="0"/>
        <v>0</v>
      </c>
      <c r="D7" s="33">
        <f t="shared" si="1"/>
        <v>0</v>
      </c>
    </row>
    <row r="8" spans="1:4" x14ac:dyDescent="0.25">
      <c r="A8" s="41" t="s">
        <v>9</v>
      </c>
      <c r="B8" s="42">
        <f>'Instalace SW '!D24</f>
        <v>0</v>
      </c>
      <c r="C8" s="42">
        <f t="shared" si="0"/>
        <v>0</v>
      </c>
      <c r="D8" s="43">
        <f t="shared" si="1"/>
        <v>0</v>
      </c>
    </row>
    <row r="9" spans="1:4" x14ac:dyDescent="0.25">
      <c r="A9" s="34"/>
      <c r="D9" s="35"/>
    </row>
    <row r="10" spans="1:4" ht="15.75" thickBot="1" x14ac:dyDescent="0.3">
      <c r="A10" s="34"/>
      <c r="D10" s="35"/>
    </row>
    <row r="11" spans="1:4" ht="15.75" thickBot="1" x14ac:dyDescent="0.3">
      <c r="A11" s="36" t="s">
        <v>10</v>
      </c>
      <c r="B11" s="37">
        <f>SUM(B3:B7)</f>
        <v>0</v>
      </c>
      <c r="C11" s="38">
        <f>SUM(C3:C7)</f>
        <v>0</v>
      </c>
      <c r="D11" s="39">
        <f>SUM(D3:D7)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10" workbookViewId="0">
      <selection activeCell="E19" sqref="E19:E24"/>
    </sheetView>
  </sheetViews>
  <sheetFormatPr defaultRowHeight="15" x14ac:dyDescent="0.25"/>
  <cols>
    <col min="1" max="1" width="26.28515625" customWidth="1"/>
    <col min="2" max="2" width="65.140625" customWidth="1"/>
    <col min="3" max="3" width="9.42578125" customWidth="1"/>
    <col min="4" max="4" width="34.42578125" customWidth="1"/>
    <col min="5" max="5" width="19.140625" customWidth="1"/>
    <col min="6" max="6" width="18.5703125" customWidth="1"/>
  </cols>
  <sheetData>
    <row r="1" spans="1:6" ht="15" customHeight="1" x14ac:dyDescent="0.25">
      <c r="A1" s="25" t="s">
        <v>4</v>
      </c>
      <c r="B1" s="26"/>
      <c r="C1" s="26"/>
      <c r="D1" s="26"/>
      <c r="E1" s="26"/>
      <c r="F1" s="26"/>
    </row>
    <row r="2" spans="1:6" ht="15" customHeight="1" x14ac:dyDescent="0.25">
      <c r="A2" s="27" t="s">
        <v>11</v>
      </c>
      <c r="B2" s="27" t="s">
        <v>12</v>
      </c>
      <c r="C2" s="27" t="s">
        <v>13</v>
      </c>
      <c r="D2" s="27" t="s">
        <v>14</v>
      </c>
      <c r="E2" s="27" t="s">
        <v>15</v>
      </c>
      <c r="F2" s="27" t="s">
        <v>16</v>
      </c>
    </row>
    <row r="3" spans="1:6" ht="15" customHeight="1" x14ac:dyDescent="0.25">
      <c r="A3" s="2" t="s">
        <v>17</v>
      </c>
      <c r="B3" s="2" t="s">
        <v>17</v>
      </c>
      <c r="C3" s="2">
        <v>1</v>
      </c>
      <c r="D3" s="2"/>
      <c r="E3" s="2"/>
      <c r="F3" s="14">
        <f>C3*E3</f>
        <v>0</v>
      </c>
    </row>
    <row r="4" spans="1:6" ht="339.75" customHeight="1" x14ac:dyDescent="0.25">
      <c r="A4" s="4" t="s">
        <v>18</v>
      </c>
      <c r="B4" s="6" t="s">
        <v>19</v>
      </c>
      <c r="C4" s="4">
        <v>1</v>
      </c>
      <c r="D4" s="4"/>
      <c r="E4" s="4"/>
      <c r="F4" s="14">
        <f>C4*E4</f>
        <v>0</v>
      </c>
    </row>
    <row r="5" spans="1:6" ht="15" customHeight="1" x14ac:dyDescent="0.25">
      <c r="A5" s="2" t="s">
        <v>20</v>
      </c>
      <c r="B5" s="2" t="s">
        <v>21</v>
      </c>
      <c r="C5" s="2">
        <v>1</v>
      </c>
      <c r="D5" s="4"/>
      <c r="E5" s="4"/>
      <c r="F5" s="14">
        <f t="shared" ref="F5:F16" si="0">C5*E5</f>
        <v>0</v>
      </c>
    </row>
    <row r="6" spans="1:6" ht="15" customHeight="1" x14ac:dyDescent="0.25">
      <c r="A6" s="2" t="s">
        <v>22</v>
      </c>
      <c r="B6" s="2" t="s">
        <v>23</v>
      </c>
      <c r="C6" s="2">
        <v>1</v>
      </c>
      <c r="D6" s="4"/>
      <c r="E6" s="4"/>
      <c r="F6" s="14">
        <f t="shared" si="0"/>
        <v>0</v>
      </c>
    </row>
    <row r="7" spans="1:6" ht="297" customHeight="1" x14ac:dyDescent="0.25">
      <c r="A7" s="4" t="s">
        <v>24</v>
      </c>
      <c r="B7" s="40" t="s">
        <v>25</v>
      </c>
      <c r="C7" s="2">
        <v>1</v>
      </c>
      <c r="D7" s="4"/>
      <c r="E7" s="4"/>
      <c r="F7" s="14">
        <f t="shared" si="0"/>
        <v>0</v>
      </c>
    </row>
    <row r="8" spans="1:6" ht="30" customHeight="1" x14ac:dyDescent="0.25">
      <c r="A8" s="2" t="s">
        <v>26</v>
      </c>
      <c r="B8" s="5" t="s">
        <v>27</v>
      </c>
      <c r="C8" s="2">
        <v>1</v>
      </c>
      <c r="D8" s="4"/>
      <c r="E8" s="4"/>
      <c r="F8" s="14">
        <f t="shared" si="0"/>
        <v>0</v>
      </c>
    </row>
    <row r="9" spans="1:6" ht="34.5" customHeight="1" x14ac:dyDescent="0.25">
      <c r="A9" s="2" t="s">
        <v>28</v>
      </c>
      <c r="B9" s="5" t="s">
        <v>29</v>
      </c>
      <c r="C9" s="2">
        <v>1</v>
      </c>
      <c r="D9" s="4"/>
      <c r="E9" s="4"/>
      <c r="F9" s="14">
        <f t="shared" si="0"/>
        <v>0</v>
      </c>
    </row>
    <row r="10" spans="1:6" ht="33" customHeight="1" x14ac:dyDescent="0.25">
      <c r="A10" s="2" t="s">
        <v>30</v>
      </c>
      <c r="B10" s="5" t="s">
        <v>31</v>
      </c>
      <c r="C10" s="2">
        <v>2</v>
      </c>
      <c r="D10" s="4"/>
      <c r="E10" s="4"/>
      <c r="F10" s="14">
        <f t="shared" si="0"/>
        <v>0</v>
      </c>
    </row>
    <row r="11" spans="1:6" ht="15" customHeight="1" x14ac:dyDescent="0.25">
      <c r="A11" s="2" t="s">
        <v>32</v>
      </c>
      <c r="B11" s="2" t="s">
        <v>33</v>
      </c>
      <c r="C11" s="2">
        <v>1</v>
      </c>
      <c r="D11" s="4"/>
      <c r="E11" s="4"/>
      <c r="F11" s="14">
        <f t="shared" si="0"/>
        <v>0</v>
      </c>
    </row>
    <row r="12" spans="1:6" ht="15" customHeight="1" x14ac:dyDescent="0.25">
      <c r="A12" s="2" t="s">
        <v>34</v>
      </c>
      <c r="B12" s="2" t="s">
        <v>35</v>
      </c>
      <c r="C12" s="2">
        <v>1</v>
      </c>
      <c r="D12" s="4"/>
      <c r="E12" s="4"/>
      <c r="F12" s="14">
        <f t="shared" si="0"/>
        <v>0</v>
      </c>
    </row>
    <row r="13" spans="1:6" x14ac:dyDescent="0.25">
      <c r="A13" s="2" t="s">
        <v>36</v>
      </c>
      <c r="B13" s="2" t="s">
        <v>37</v>
      </c>
      <c r="C13" s="2">
        <v>80</v>
      </c>
      <c r="D13" s="4"/>
      <c r="E13" s="4"/>
      <c r="F13" s="14">
        <f t="shared" si="0"/>
        <v>0</v>
      </c>
    </row>
    <row r="14" spans="1:6" x14ac:dyDescent="0.25">
      <c r="A14" s="2" t="s">
        <v>38</v>
      </c>
      <c r="B14" s="2" t="s">
        <v>39</v>
      </c>
      <c r="C14" s="2">
        <v>120</v>
      </c>
      <c r="D14" s="4"/>
      <c r="E14" s="4"/>
      <c r="F14" s="14">
        <f t="shared" si="0"/>
        <v>0</v>
      </c>
    </row>
    <row r="15" spans="1:6" x14ac:dyDescent="0.25">
      <c r="A15" s="2"/>
      <c r="B15" s="2" t="s">
        <v>40</v>
      </c>
      <c r="C15" s="2">
        <v>1</v>
      </c>
      <c r="D15" s="4"/>
      <c r="E15" s="4"/>
      <c r="F15" s="14">
        <f t="shared" si="0"/>
        <v>0</v>
      </c>
    </row>
    <row r="16" spans="1:6" ht="15" customHeight="1" x14ac:dyDescent="0.25">
      <c r="A16" s="2"/>
      <c r="B16" s="2" t="s">
        <v>41</v>
      </c>
      <c r="C16" s="2">
        <v>1</v>
      </c>
      <c r="D16" s="4"/>
      <c r="E16" s="4"/>
      <c r="F16" s="14">
        <f t="shared" si="0"/>
        <v>0</v>
      </c>
    </row>
    <row r="18" spans="1:6" x14ac:dyDescent="0.25">
      <c r="C18" t="s">
        <v>42</v>
      </c>
      <c r="E18" t="s">
        <v>43</v>
      </c>
      <c r="F18" t="s">
        <v>44</v>
      </c>
    </row>
    <row r="19" spans="1:6" x14ac:dyDescent="0.25">
      <c r="A19" s="45" t="s">
        <v>45</v>
      </c>
      <c r="B19" s="9" t="s">
        <v>46</v>
      </c>
      <c r="C19" s="9">
        <v>1</v>
      </c>
      <c r="D19" s="2"/>
      <c r="E19" s="10"/>
      <c r="F19" s="7">
        <f t="shared" ref="F19:F24" si="1">E19*C19</f>
        <v>0</v>
      </c>
    </row>
    <row r="20" spans="1:6" x14ac:dyDescent="0.25">
      <c r="A20" s="46"/>
      <c r="B20" s="9" t="s">
        <v>47</v>
      </c>
      <c r="C20" s="9">
        <v>1</v>
      </c>
      <c r="D20" s="2"/>
      <c r="E20" s="10"/>
      <c r="F20" s="7">
        <f t="shared" si="1"/>
        <v>0</v>
      </c>
    </row>
    <row r="21" spans="1:6" x14ac:dyDescent="0.25">
      <c r="A21" s="46"/>
      <c r="B21" s="9" t="s">
        <v>48</v>
      </c>
      <c r="C21" s="9">
        <v>1</v>
      </c>
      <c r="D21" s="2"/>
      <c r="E21" s="10"/>
      <c r="F21" s="7">
        <f>E21*C21</f>
        <v>0</v>
      </c>
    </row>
    <row r="22" spans="1:6" x14ac:dyDescent="0.25">
      <c r="A22" s="46"/>
      <c r="B22" s="9" t="s">
        <v>49</v>
      </c>
      <c r="C22" s="9">
        <v>1</v>
      </c>
      <c r="D22" s="2"/>
      <c r="E22" s="10"/>
      <c r="F22" s="7">
        <f t="shared" si="1"/>
        <v>0</v>
      </c>
    </row>
    <row r="23" spans="1:6" x14ac:dyDescent="0.25">
      <c r="A23" s="46"/>
      <c r="B23" s="9" t="s">
        <v>50</v>
      </c>
      <c r="C23" s="9">
        <v>1</v>
      </c>
      <c r="D23" s="2"/>
      <c r="E23" s="10"/>
      <c r="F23" s="7">
        <f t="shared" si="1"/>
        <v>0</v>
      </c>
    </row>
    <row r="24" spans="1:6" x14ac:dyDescent="0.25">
      <c r="A24" s="47"/>
      <c r="B24" s="9" t="s">
        <v>51</v>
      </c>
      <c r="C24" s="9">
        <v>1</v>
      </c>
      <c r="D24" s="2"/>
      <c r="E24" s="10"/>
      <c r="F24" s="7">
        <f t="shared" si="1"/>
        <v>0</v>
      </c>
    </row>
    <row r="25" spans="1:6" ht="15.75" thickBot="1" x14ac:dyDescent="0.3">
      <c r="B25" s="12"/>
    </row>
    <row r="26" spans="1:6" x14ac:dyDescent="0.25">
      <c r="A26" s="15" t="s">
        <v>44</v>
      </c>
      <c r="B26" s="16"/>
      <c r="C26" s="16"/>
      <c r="D26" s="17">
        <f>SUM(F19:F24)+SUM(F4:F16)</f>
        <v>0</v>
      </c>
      <c r="E26" s="18"/>
    </row>
    <row r="27" spans="1:6" x14ac:dyDescent="0.25">
      <c r="A27" s="21" t="s">
        <v>52</v>
      </c>
      <c r="B27" s="13"/>
      <c r="C27" s="13"/>
      <c r="D27" s="19">
        <f>D26*0.21</f>
        <v>0</v>
      </c>
    </row>
    <row r="28" spans="1:6" ht="15.75" thickBot="1" x14ac:dyDescent="0.3">
      <c r="A28" s="22" t="s">
        <v>53</v>
      </c>
      <c r="B28" s="23"/>
      <c r="C28" s="23"/>
      <c r="D28" s="20">
        <f>D26+D27</f>
        <v>0</v>
      </c>
    </row>
    <row r="35" spans="1:1" x14ac:dyDescent="0.25">
      <c r="A35" s="4"/>
    </row>
  </sheetData>
  <mergeCells count="1">
    <mergeCell ref="A19:A2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E19" sqref="E19:E24"/>
    </sheetView>
  </sheetViews>
  <sheetFormatPr defaultRowHeight="15" x14ac:dyDescent="0.25"/>
  <cols>
    <col min="1" max="1" width="26.28515625" customWidth="1"/>
    <col min="2" max="2" width="40.7109375" customWidth="1"/>
    <col min="3" max="3" width="9.42578125" customWidth="1"/>
    <col min="4" max="4" width="34.42578125" customWidth="1"/>
    <col min="5" max="5" width="19.140625" customWidth="1"/>
    <col min="6" max="6" width="18.5703125" customWidth="1"/>
  </cols>
  <sheetData>
    <row r="1" spans="1:6" x14ac:dyDescent="0.25">
      <c r="A1" s="25" t="s">
        <v>5</v>
      </c>
      <c r="B1" s="26"/>
      <c r="C1" s="26"/>
      <c r="D1" s="26"/>
      <c r="E1" s="26"/>
      <c r="F1" s="26"/>
    </row>
    <row r="2" spans="1:6" x14ac:dyDescent="0.25">
      <c r="A2" s="27" t="s">
        <v>11</v>
      </c>
      <c r="B2" s="27" t="s">
        <v>12</v>
      </c>
      <c r="C2" s="27" t="s">
        <v>13</v>
      </c>
      <c r="D2" s="27" t="s">
        <v>14</v>
      </c>
      <c r="E2" s="27" t="s">
        <v>15</v>
      </c>
      <c r="F2" s="27" t="s">
        <v>16</v>
      </c>
    </row>
    <row r="3" spans="1:6" ht="285.75" customHeight="1" x14ac:dyDescent="0.25">
      <c r="A3" s="4" t="s">
        <v>54</v>
      </c>
      <c r="B3" s="6" t="s">
        <v>55</v>
      </c>
      <c r="C3" s="4">
        <v>1</v>
      </c>
      <c r="D3" s="4"/>
      <c r="E3" s="4"/>
      <c r="F3" s="4">
        <f>E3*C3</f>
        <v>0</v>
      </c>
    </row>
    <row r="4" spans="1:6" x14ac:dyDescent="0.25">
      <c r="A4" s="4" t="s">
        <v>56</v>
      </c>
      <c r="B4" s="4" t="s">
        <v>57</v>
      </c>
      <c r="C4" s="4">
        <v>1</v>
      </c>
      <c r="D4" s="4"/>
      <c r="E4" s="4"/>
      <c r="F4" s="4">
        <f t="shared" ref="F4:F12" si="0">E4*C4</f>
        <v>0</v>
      </c>
    </row>
    <row r="5" spans="1:6" x14ac:dyDescent="0.25">
      <c r="A5" s="4" t="s">
        <v>58</v>
      </c>
      <c r="B5" s="4" t="s">
        <v>59</v>
      </c>
      <c r="C5" s="4">
        <v>1</v>
      </c>
      <c r="D5" s="4"/>
      <c r="E5" s="4"/>
      <c r="F5" s="4">
        <f t="shared" si="0"/>
        <v>0</v>
      </c>
    </row>
    <row r="6" spans="1:6" ht="30" x14ac:dyDescent="0.25">
      <c r="A6" s="4" t="s">
        <v>28</v>
      </c>
      <c r="B6" s="6" t="s">
        <v>29</v>
      </c>
      <c r="C6" s="4">
        <v>1</v>
      </c>
      <c r="D6" s="4"/>
      <c r="E6" s="4"/>
      <c r="F6" s="4">
        <f t="shared" si="0"/>
        <v>0</v>
      </c>
    </row>
    <row r="7" spans="1:6" x14ac:dyDescent="0.25">
      <c r="A7" s="2" t="s">
        <v>34</v>
      </c>
      <c r="B7" s="2" t="s">
        <v>35</v>
      </c>
      <c r="C7" s="4">
        <v>1</v>
      </c>
      <c r="D7" s="4"/>
      <c r="E7" s="4"/>
      <c r="F7" s="4">
        <f t="shared" si="0"/>
        <v>0</v>
      </c>
    </row>
    <row r="8" spans="1:6" x14ac:dyDescent="0.25">
      <c r="A8" s="4" t="s">
        <v>60</v>
      </c>
      <c r="B8" s="4" t="s">
        <v>61</v>
      </c>
      <c r="C8" s="4">
        <v>85</v>
      </c>
      <c r="D8" s="4"/>
      <c r="E8" s="4"/>
      <c r="F8" s="4">
        <f t="shared" si="0"/>
        <v>0</v>
      </c>
    </row>
    <row r="9" spans="1:6" x14ac:dyDescent="0.25">
      <c r="A9" s="4"/>
      <c r="B9" s="4" t="s">
        <v>62</v>
      </c>
      <c r="C9" s="4">
        <v>2</v>
      </c>
      <c r="D9" s="4"/>
      <c r="E9" s="4"/>
      <c r="F9" s="4">
        <f t="shared" si="0"/>
        <v>0</v>
      </c>
    </row>
    <row r="10" spans="1:6" x14ac:dyDescent="0.25">
      <c r="A10" s="48" t="s">
        <v>63</v>
      </c>
      <c r="B10" s="4" t="s">
        <v>64</v>
      </c>
      <c r="C10" s="4">
        <v>40</v>
      </c>
      <c r="D10" s="4"/>
      <c r="E10" s="4"/>
      <c r="F10" s="4">
        <f t="shared" si="0"/>
        <v>0</v>
      </c>
    </row>
    <row r="11" spans="1:6" x14ac:dyDescent="0.25">
      <c r="A11" s="48"/>
      <c r="B11" s="4" t="s">
        <v>40</v>
      </c>
      <c r="C11" s="4">
        <v>1</v>
      </c>
      <c r="D11" s="4"/>
      <c r="E11" s="4"/>
      <c r="F11" s="4">
        <f t="shared" si="0"/>
        <v>0</v>
      </c>
    </row>
    <row r="12" spans="1:6" x14ac:dyDescent="0.25">
      <c r="A12" s="48"/>
      <c r="B12" s="4" t="s">
        <v>65</v>
      </c>
      <c r="C12" s="4">
        <v>1</v>
      </c>
      <c r="D12" s="4"/>
      <c r="E12" s="4"/>
      <c r="F12" s="4">
        <f t="shared" si="0"/>
        <v>0</v>
      </c>
    </row>
    <row r="18" spans="1:6" x14ac:dyDescent="0.25">
      <c r="C18" t="s">
        <v>42</v>
      </c>
      <c r="E18" t="s">
        <v>43</v>
      </c>
      <c r="F18" t="s">
        <v>44</v>
      </c>
    </row>
    <row r="19" spans="1:6" x14ac:dyDescent="0.25">
      <c r="A19" s="45" t="s">
        <v>45</v>
      </c>
      <c r="B19" s="2" t="s">
        <v>66</v>
      </c>
      <c r="C19" s="9">
        <v>1</v>
      </c>
      <c r="D19" s="2"/>
      <c r="E19" s="10"/>
      <c r="F19" s="7">
        <f>E19*C19</f>
        <v>0</v>
      </c>
    </row>
    <row r="20" spans="1:6" x14ac:dyDescent="0.25">
      <c r="A20" s="46"/>
      <c r="B20" s="9" t="s">
        <v>46</v>
      </c>
      <c r="C20" s="9">
        <v>1</v>
      </c>
      <c r="D20" s="2"/>
      <c r="E20" s="10"/>
      <c r="F20" s="7">
        <f t="shared" ref="F20:F24" si="1">E20*C20</f>
        <v>0</v>
      </c>
    </row>
    <row r="21" spans="1:6" ht="30" x14ac:dyDescent="0.25">
      <c r="A21" s="46"/>
      <c r="B21" s="9" t="s">
        <v>47</v>
      </c>
      <c r="C21" s="9">
        <v>1</v>
      </c>
      <c r="D21" s="2"/>
      <c r="E21" s="10"/>
      <c r="F21" s="7">
        <f t="shared" si="1"/>
        <v>0</v>
      </c>
    </row>
    <row r="22" spans="1:6" x14ac:dyDescent="0.25">
      <c r="A22" s="46"/>
      <c r="B22" s="9" t="s">
        <v>49</v>
      </c>
      <c r="C22" s="9">
        <v>1</v>
      </c>
      <c r="D22" s="2"/>
      <c r="E22" s="10"/>
      <c r="F22" s="7">
        <f t="shared" si="1"/>
        <v>0</v>
      </c>
    </row>
    <row r="23" spans="1:6" x14ac:dyDescent="0.25">
      <c r="A23" s="46"/>
      <c r="B23" s="9" t="s">
        <v>50</v>
      </c>
      <c r="C23" s="9">
        <v>1</v>
      </c>
      <c r="D23" s="2"/>
      <c r="E23" s="10"/>
      <c r="F23" s="7">
        <f t="shared" si="1"/>
        <v>0</v>
      </c>
    </row>
    <row r="24" spans="1:6" x14ac:dyDescent="0.25">
      <c r="A24" s="47"/>
      <c r="B24" s="9" t="s">
        <v>51</v>
      </c>
      <c r="C24" s="9">
        <v>1</v>
      </c>
      <c r="D24" s="2"/>
      <c r="E24" s="10"/>
      <c r="F24" s="7">
        <f t="shared" si="1"/>
        <v>0</v>
      </c>
    </row>
    <row r="27" spans="1:6" ht="15.75" thickBot="1" x14ac:dyDescent="0.3"/>
    <row r="28" spans="1:6" x14ac:dyDescent="0.25">
      <c r="A28" s="15" t="s">
        <v>44</v>
      </c>
      <c r="B28" s="16"/>
      <c r="C28" s="16"/>
      <c r="D28" s="17">
        <f>SUM(F19:F24)+SUM(F3:F12)</f>
        <v>0</v>
      </c>
    </row>
    <row r="29" spans="1:6" x14ac:dyDescent="0.25">
      <c r="A29" s="21" t="s">
        <v>52</v>
      </c>
      <c r="B29" s="13"/>
      <c r="C29" s="13"/>
      <c r="D29" s="19">
        <f>D28*0.21</f>
        <v>0</v>
      </c>
    </row>
    <row r="30" spans="1:6" ht="15.75" thickBot="1" x14ac:dyDescent="0.3">
      <c r="A30" s="22" t="s">
        <v>53</v>
      </c>
      <c r="B30" s="23"/>
      <c r="C30" s="23"/>
      <c r="D30" s="20">
        <f>D28+D29</f>
        <v>0</v>
      </c>
    </row>
  </sheetData>
  <mergeCells count="2">
    <mergeCell ref="A19:A24"/>
    <mergeCell ref="A10:A1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4" workbookViewId="0">
      <selection activeCell="E14" sqref="E14:E20"/>
    </sheetView>
  </sheetViews>
  <sheetFormatPr defaultRowHeight="15" x14ac:dyDescent="0.25"/>
  <cols>
    <col min="1" max="1" width="26.28515625" customWidth="1"/>
    <col min="2" max="2" width="40.7109375" customWidth="1"/>
    <col min="3" max="3" width="9.42578125" customWidth="1"/>
    <col min="4" max="4" width="34.42578125" customWidth="1"/>
    <col min="5" max="5" width="19.140625" customWidth="1"/>
    <col min="6" max="6" width="18.5703125" customWidth="1"/>
  </cols>
  <sheetData>
    <row r="1" spans="1:6" x14ac:dyDescent="0.25">
      <c r="A1" s="26" t="s">
        <v>6</v>
      </c>
      <c r="B1" s="26"/>
      <c r="C1" s="26"/>
      <c r="D1" s="26"/>
      <c r="E1" s="26"/>
      <c r="F1" s="26"/>
    </row>
    <row r="2" spans="1:6" x14ac:dyDescent="0.25">
      <c r="A2" s="28" t="s">
        <v>11</v>
      </c>
      <c r="B2" s="28" t="s">
        <v>12</v>
      </c>
      <c r="C2" s="28" t="s">
        <v>13</v>
      </c>
      <c r="D2" s="28" t="s">
        <v>14</v>
      </c>
      <c r="E2" s="28" t="s">
        <v>15</v>
      </c>
      <c r="F2" s="28" t="s">
        <v>16</v>
      </c>
    </row>
    <row r="3" spans="1:6" ht="378.75" customHeight="1" x14ac:dyDescent="0.25">
      <c r="A3" s="4" t="s">
        <v>18</v>
      </c>
      <c r="B3" s="6" t="s">
        <v>67</v>
      </c>
      <c r="C3" s="4">
        <v>1</v>
      </c>
      <c r="D3" s="4"/>
      <c r="E3" s="4"/>
      <c r="F3" s="4">
        <f>C3*E3</f>
        <v>0</v>
      </c>
    </row>
    <row r="4" spans="1:6" ht="30" x14ac:dyDescent="0.25">
      <c r="A4" s="4" t="s">
        <v>68</v>
      </c>
      <c r="B4" s="6" t="s">
        <v>69</v>
      </c>
      <c r="C4" s="4">
        <v>1</v>
      </c>
      <c r="D4" s="4"/>
      <c r="E4" s="4"/>
      <c r="F4" s="4">
        <f t="shared" ref="F4:F9" si="0">C4*E4</f>
        <v>0</v>
      </c>
    </row>
    <row r="5" spans="1:6" x14ac:dyDescent="0.25">
      <c r="A5" s="4" t="s">
        <v>70</v>
      </c>
      <c r="B5" s="4" t="s">
        <v>23</v>
      </c>
      <c r="C5" s="4">
        <v>1</v>
      </c>
      <c r="D5" s="4"/>
      <c r="E5" s="4"/>
      <c r="F5" s="4">
        <f t="shared" si="0"/>
        <v>0</v>
      </c>
    </row>
    <row r="6" spans="1:6" x14ac:dyDescent="0.25">
      <c r="A6" s="49" t="s">
        <v>71</v>
      </c>
      <c r="B6" s="4" t="s">
        <v>72</v>
      </c>
      <c r="C6" s="4">
        <v>40</v>
      </c>
      <c r="D6" s="4"/>
      <c r="E6" s="4"/>
      <c r="F6" s="4">
        <f t="shared" si="0"/>
        <v>0</v>
      </c>
    </row>
    <row r="7" spans="1:6" x14ac:dyDescent="0.25">
      <c r="A7" s="49"/>
      <c r="B7" s="4" t="s">
        <v>64</v>
      </c>
      <c r="C7" s="4">
        <v>40</v>
      </c>
      <c r="D7" s="4"/>
      <c r="E7" s="4"/>
      <c r="F7" s="4">
        <f t="shared" si="0"/>
        <v>0</v>
      </c>
    </row>
    <row r="8" spans="1:6" x14ac:dyDescent="0.25">
      <c r="A8" s="49"/>
      <c r="B8" s="4" t="s">
        <v>40</v>
      </c>
      <c r="C8" s="4">
        <v>1</v>
      </c>
      <c r="D8" s="4"/>
      <c r="E8" s="4"/>
      <c r="F8" s="4">
        <f t="shared" si="0"/>
        <v>0</v>
      </c>
    </row>
    <row r="9" spans="1:6" x14ac:dyDescent="0.25">
      <c r="A9" s="49"/>
      <c r="B9" s="4" t="s">
        <v>65</v>
      </c>
      <c r="C9" s="4">
        <v>1</v>
      </c>
      <c r="D9" s="4"/>
      <c r="E9" s="4"/>
      <c r="F9" s="4">
        <f t="shared" si="0"/>
        <v>0</v>
      </c>
    </row>
    <row r="13" spans="1:6" x14ac:dyDescent="0.25">
      <c r="C13" t="s">
        <v>42</v>
      </c>
      <c r="E13" t="s">
        <v>43</v>
      </c>
      <c r="F13" t="s">
        <v>44</v>
      </c>
    </row>
    <row r="14" spans="1:6" x14ac:dyDescent="0.25">
      <c r="A14" s="45" t="s">
        <v>45</v>
      </c>
      <c r="B14" s="2" t="s">
        <v>66</v>
      </c>
      <c r="C14" s="9">
        <v>1</v>
      </c>
      <c r="D14" s="2"/>
      <c r="E14" s="10"/>
      <c r="F14" s="7">
        <f t="shared" ref="F14:F20" si="1">E14*C14</f>
        <v>0</v>
      </c>
    </row>
    <row r="15" spans="1:6" x14ac:dyDescent="0.25">
      <c r="A15" s="46"/>
      <c r="B15" s="2" t="s">
        <v>17</v>
      </c>
      <c r="C15" s="9">
        <v>1</v>
      </c>
      <c r="D15" s="2"/>
      <c r="E15" s="10"/>
      <c r="F15" s="7">
        <f t="shared" si="1"/>
        <v>0</v>
      </c>
    </row>
    <row r="16" spans="1:6" x14ac:dyDescent="0.25">
      <c r="A16" s="46"/>
      <c r="B16" s="9" t="s">
        <v>46</v>
      </c>
      <c r="C16" s="9">
        <v>1</v>
      </c>
      <c r="D16" s="2"/>
      <c r="E16" s="10"/>
      <c r="F16" s="7">
        <f t="shared" si="1"/>
        <v>0</v>
      </c>
    </row>
    <row r="17" spans="1:6" ht="30" x14ac:dyDescent="0.25">
      <c r="A17" s="46"/>
      <c r="B17" s="9" t="s">
        <v>47</v>
      </c>
      <c r="C17" s="9">
        <v>1</v>
      </c>
      <c r="D17" s="2"/>
      <c r="E17" s="10"/>
      <c r="F17" s="7">
        <f t="shared" si="1"/>
        <v>0</v>
      </c>
    </row>
    <row r="18" spans="1:6" x14ac:dyDescent="0.25">
      <c r="A18" s="46"/>
      <c r="B18" s="9" t="s">
        <v>49</v>
      </c>
      <c r="C18" s="9">
        <v>1</v>
      </c>
      <c r="D18" s="2"/>
      <c r="E18" s="10"/>
      <c r="F18" s="7">
        <f t="shared" si="1"/>
        <v>0</v>
      </c>
    </row>
    <row r="19" spans="1:6" x14ac:dyDescent="0.25">
      <c r="A19" s="46"/>
      <c r="B19" s="9" t="s">
        <v>50</v>
      </c>
      <c r="C19" s="9">
        <v>1</v>
      </c>
      <c r="D19" s="2"/>
      <c r="E19" s="10"/>
      <c r="F19" s="7">
        <f t="shared" si="1"/>
        <v>0</v>
      </c>
    </row>
    <row r="20" spans="1:6" x14ac:dyDescent="0.25">
      <c r="A20" s="47"/>
      <c r="B20" s="9" t="s">
        <v>51</v>
      </c>
      <c r="C20" s="9">
        <v>1</v>
      </c>
      <c r="D20" s="2"/>
      <c r="E20" s="10"/>
      <c r="F20" s="7">
        <f t="shared" si="1"/>
        <v>0</v>
      </c>
    </row>
    <row r="23" spans="1:6" ht="15.75" thickBot="1" x14ac:dyDescent="0.3"/>
    <row r="24" spans="1:6" x14ac:dyDescent="0.25">
      <c r="A24" s="15" t="s">
        <v>44</v>
      </c>
      <c r="B24" s="16"/>
      <c r="C24" s="16"/>
      <c r="D24" s="17">
        <f>SUM(F14:F20)+SUM(F3:F9)</f>
        <v>0</v>
      </c>
    </row>
    <row r="25" spans="1:6" x14ac:dyDescent="0.25">
      <c r="A25" s="21" t="s">
        <v>52</v>
      </c>
      <c r="B25" s="13"/>
      <c r="C25" s="13"/>
      <c r="D25" s="19">
        <f>D24*0.21</f>
        <v>0</v>
      </c>
    </row>
    <row r="26" spans="1:6" ht="15.75" thickBot="1" x14ac:dyDescent="0.3">
      <c r="A26" s="22" t="s">
        <v>53</v>
      </c>
      <c r="B26" s="23"/>
      <c r="C26" s="23"/>
      <c r="D26" s="20">
        <f>D24+D25</f>
        <v>0</v>
      </c>
    </row>
  </sheetData>
  <mergeCells count="2">
    <mergeCell ref="A14:A20"/>
    <mergeCell ref="A6:A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7" workbookViewId="0">
      <selection activeCell="E14" sqref="E14:E20"/>
    </sheetView>
  </sheetViews>
  <sheetFormatPr defaultRowHeight="15" x14ac:dyDescent="0.25"/>
  <cols>
    <col min="1" max="1" width="26.28515625" customWidth="1"/>
    <col min="2" max="2" width="40.7109375" customWidth="1"/>
    <col min="3" max="3" width="9.42578125" customWidth="1"/>
    <col min="4" max="4" width="34.42578125" customWidth="1"/>
    <col min="5" max="5" width="19.140625" customWidth="1"/>
    <col min="6" max="6" width="18.5703125" customWidth="1"/>
  </cols>
  <sheetData>
    <row r="1" spans="1:6" x14ac:dyDescent="0.25">
      <c r="A1" s="26" t="s">
        <v>73</v>
      </c>
      <c r="B1" s="26"/>
      <c r="C1" s="26"/>
      <c r="D1" s="26"/>
      <c r="E1" s="26"/>
      <c r="F1" s="26"/>
    </row>
    <row r="2" spans="1:6" x14ac:dyDescent="0.25">
      <c r="A2" s="28" t="s">
        <v>11</v>
      </c>
      <c r="B2" s="28" t="s">
        <v>12</v>
      </c>
      <c r="C2" s="28" t="s">
        <v>13</v>
      </c>
      <c r="D2" s="28" t="s">
        <v>14</v>
      </c>
      <c r="E2" s="28" t="s">
        <v>15</v>
      </c>
      <c r="F2" s="28" t="s">
        <v>16</v>
      </c>
    </row>
    <row r="3" spans="1:6" ht="391.5" customHeight="1" x14ac:dyDescent="0.25">
      <c r="A3" s="4" t="s">
        <v>18</v>
      </c>
      <c r="B3" s="6" t="s">
        <v>67</v>
      </c>
      <c r="C3" s="4">
        <v>1</v>
      </c>
      <c r="D3" s="4"/>
      <c r="E3" s="4"/>
      <c r="F3" s="4">
        <f>C3*E3</f>
        <v>0</v>
      </c>
    </row>
    <row r="4" spans="1:6" ht="30" x14ac:dyDescent="0.25">
      <c r="A4" s="4" t="s">
        <v>68</v>
      </c>
      <c r="B4" s="6" t="s">
        <v>74</v>
      </c>
      <c r="C4" s="4">
        <v>1</v>
      </c>
      <c r="D4" s="4"/>
      <c r="E4" s="4"/>
      <c r="F4" s="4">
        <f t="shared" ref="F4:F9" si="0">C4*E4</f>
        <v>0</v>
      </c>
    </row>
    <row r="5" spans="1:6" x14ac:dyDescent="0.25">
      <c r="A5" s="4" t="s">
        <v>70</v>
      </c>
      <c r="B5" s="4" t="s">
        <v>23</v>
      </c>
      <c r="C5" s="4">
        <v>1</v>
      </c>
      <c r="D5" s="4"/>
      <c r="E5" s="4"/>
      <c r="F5" s="4">
        <f t="shared" si="0"/>
        <v>0</v>
      </c>
    </row>
    <row r="6" spans="1:6" x14ac:dyDescent="0.25">
      <c r="A6" s="49" t="s">
        <v>71</v>
      </c>
      <c r="B6" s="4" t="s">
        <v>72</v>
      </c>
      <c r="C6" s="4">
        <v>10</v>
      </c>
      <c r="D6" s="4"/>
      <c r="E6" s="4"/>
      <c r="F6" s="4">
        <f t="shared" si="0"/>
        <v>0</v>
      </c>
    </row>
    <row r="7" spans="1:6" x14ac:dyDescent="0.25">
      <c r="A7" s="49"/>
      <c r="B7" s="4" t="s">
        <v>64</v>
      </c>
      <c r="C7" s="4">
        <v>10</v>
      </c>
      <c r="D7" s="4"/>
      <c r="E7" s="4"/>
      <c r="F7" s="4">
        <f t="shared" si="0"/>
        <v>0</v>
      </c>
    </row>
    <row r="8" spans="1:6" x14ac:dyDescent="0.25">
      <c r="A8" s="49"/>
      <c r="B8" s="4" t="s">
        <v>40</v>
      </c>
      <c r="C8" s="4">
        <v>1</v>
      </c>
      <c r="D8" s="4"/>
      <c r="E8" s="4"/>
      <c r="F8" s="4">
        <f t="shared" si="0"/>
        <v>0</v>
      </c>
    </row>
    <row r="9" spans="1:6" x14ac:dyDescent="0.25">
      <c r="A9" s="49"/>
      <c r="B9" s="4" t="s">
        <v>65</v>
      </c>
      <c r="C9" s="4">
        <v>1</v>
      </c>
      <c r="D9" s="4"/>
      <c r="E9" s="4"/>
      <c r="F9" s="4">
        <f t="shared" si="0"/>
        <v>0</v>
      </c>
    </row>
    <row r="13" spans="1:6" x14ac:dyDescent="0.25">
      <c r="C13" t="s">
        <v>42</v>
      </c>
      <c r="E13" t="s">
        <v>43</v>
      </c>
      <c r="F13" t="s">
        <v>44</v>
      </c>
    </row>
    <row r="14" spans="1:6" x14ac:dyDescent="0.25">
      <c r="A14" s="45" t="s">
        <v>45</v>
      </c>
      <c r="B14" s="2" t="s">
        <v>66</v>
      </c>
      <c r="C14" s="9">
        <v>1</v>
      </c>
      <c r="D14" s="2"/>
      <c r="E14" s="10"/>
      <c r="F14" s="7">
        <f t="shared" ref="F14:F20" si="1">E14*C14</f>
        <v>0</v>
      </c>
    </row>
    <row r="15" spans="1:6" x14ac:dyDescent="0.25">
      <c r="A15" s="46"/>
      <c r="B15" s="2" t="s">
        <v>17</v>
      </c>
      <c r="C15" s="9">
        <v>1</v>
      </c>
      <c r="D15" s="2"/>
      <c r="E15" s="10"/>
      <c r="F15" s="7">
        <f t="shared" si="1"/>
        <v>0</v>
      </c>
    </row>
    <row r="16" spans="1:6" x14ac:dyDescent="0.25">
      <c r="A16" s="46"/>
      <c r="B16" s="9" t="s">
        <v>46</v>
      </c>
      <c r="C16" s="9">
        <v>1</v>
      </c>
      <c r="D16" s="2"/>
      <c r="E16" s="10"/>
      <c r="F16" s="7">
        <f t="shared" si="1"/>
        <v>0</v>
      </c>
    </row>
    <row r="17" spans="1:6" ht="30" x14ac:dyDescent="0.25">
      <c r="A17" s="46"/>
      <c r="B17" s="9" t="s">
        <v>47</v>
      </c>
      <c r="C17" s="9">
        <v>1</v>
      </c>
      <c r="D17" s="2"/>
      <c r="E17" s="10"/>
      <c r="F17" s="7">
        <f t="shared" si="1"/>
        <v>0</v>
      </c>
    </row>
    <row r="18" spans="1:6" x14ac:dyDescent="0.25">
      <c r="A18" s="46"/>
      <c r="B18" s="9" t="s">
        <v>49</v>
      </c>
      <c r="C18" s="9">
        <v>1</v>
      </c>
      <c r="D18" s="2"/>
      <c r="E18" s="10"/>
      <c r="F18" s="7">
        <f t="shared" si="1"/>
        <v>0</v>
      </c>
    </row>
    <row r="19" spans="1:6" x14ac:dyDescent="0.25">
      <c r="A19" s="46"/>
      <c r="B19" s="9" t="s">
        <v>50</v>
      </c>
      <c r="C19" s="9">
        <v>1</v>
      </c>
      <c r="D19" s="2"/>
      <c r="E19" s="10"/>
      <c r="F19" s="7">
        <f t="shared" si="1"/>
        <v>0</v>
      </c>
    </row>
    <row r="20" spans="1:6" x14ac:dyDescent="0.25">
      <c r="A20" s="47"/>
      <c r="B20" s="9" t="s">
        <v>51</v>
      </c>
      <c r="C20" s="9">
        <v>1</v>
      </c>
      <c r="D20" s="2"/>
      <c r="E20" s="10"/>
      <c r="F20" s="7">
        <f t="shared" si="1"/>
        <v>0</v>
      </c>
    </row>
    <row r="23" spans="1:6" ht="15.75" thickBot="1" x14ac:dyDescent="0.3"/>
    <row r="24" spans="1:6" x14ac:dyDescent="0.25">
      <c r="A24" s="15" t="s">
        <v>44</v>
      </c>
      <c r="B24" s="16"/>
      <c r="C24" s="16"/>
      <c r="D24" s="17">
        <f>SUM(F14:F20)+SUM(F3:F9)</f>
        <v>0</v>
      </c>
    </row>
    <row r="25" spans="1:6" x14ac:dyDescent="0.25">
      <c r="A25" s="21" t="s">
        <v>52</v>
      </c>
      <c r="B25" s="13"/>
      <c r="C25" s="13"/>
      <c r="D25" s="19">
        <f>D24*0.21</f>
        <v>0</v>
      </c>
    </row>
    <row r="26" spans="1:6" ht="15.75" thickBot="1" x14ac:dyDescent="0.3">
      <c r="A26" s="22" t="s">
        <v>53</v>
      </c>
      <c r="B26" s="23"/>
      <c r="C26" s="23"/>
      <c r="D26" s="20">
        <f>D24+D25</f>
        <v>0</v>
      </c>
    </row>
  </sheetData>
  <mergeCells count="2">
    <mergeCell ref="A6:A9"/>
    <mergeCell ref="A14:A20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E27" sqref="E27:E32"/>
    </sheetView>
  </sheetViews>
  <sheetFormatPr defaultRowHeight="15" x14ac:dyDescent="0.25"/>
  <cols>
    <col min="1" max="1" width="26.28515625" customWidth="1"/>
    <col min="2" max="2" width="40.7109375" customWidth="1"/>
    <col min="3" max="3" width="9.42578125" customWidth="1"/>
    <col min="4" max="4" width="32.5703125" customWidth="1"/>
    <col min="5" max="5" width="19.5703125" customWidth="1"/>
    <col min="6" max="6" width="18.85546875" customWidth="1"/>
  </cols>
  <sheetData>
    <row r="1" spans="1:6" x14ac:dyDescent="0.25">
      <c r="A1" s="25" t="s">
        <v>8</v>
      </c>
      <c r="B1" s="26"/>
      <c r="C1" s="26" t="s">
        <v>42</v>
      </c>
      <c r="D1" s="26" t="s">
        <v>43</v>
      </c>
      <c r="E1" s="26" t="s">
        <v>44</v>
      </c>
      <c r="F1" s="26"/>
    </row>
    <row r="2" spans="1:6" x14ac:dyDescent="0.25">
      <c r="A2" s="2" t="s">
        <v>11</v>
      </c>
      <c r="B2" s="2" t="s">
        <v>12</v>
      </c>
      <c r="C2" s="2" t="s">
        <v>13</v>
      </c>
      <c r="D2" s="2" t="s">
        <v>14</v>
      </c>
      <c r="E2" s="2" t="s">
        <v>15</v>
      </c>
      <c r="F2" s="2" t="s">
        <v>16</v>
      </c>
    </row>
    <row r="3" spans="1:6" x14ac:dyDescent="0.25">
      <c r="A3" s="2" t="s">
        <v>75</v>
      </c>
      <c r="B3" s="2" t="s">
        <v>76</v>
      </c>
      <c r="C3" s="2">
        <v>3</v>
      </c>
      <c r="D3" s="2"/>
      <c r="E3" s="2"/>
      <c r="F3" s="2">
        <f>C3*E3</f>
        <v>0</v>
      </c>
    </row>
    <row r="4" spans="1:6" x14ac:dyDescent="0.25">
      <c r="A4" s="2" t="s">
        <v>77</v>
      </c>
      <c r="B4" s="2" t="s">
        <v>78</v>
      </c>
      <c r="C4" s="2">
        <v>2</v>
      </c>
      <c r="D4" s="2"/>
      <c r="E4" s="2"/>
      <c r="F4" s="2">
        <f>C4*E4</f>
        <v>0</v>
      </c>
    </row>
    <row r="5" spans="1:6" ht="30" x14ac:dyDescent="0.25">
      <c r="A5" s="4" t="s">
        <v>28</v>
      </c>
      <c r="B5" s="6" t="s">
        <v>29</v>
      </c>
      <c r="C5" s="4">
        <v>1</v>
      </c>
      <c r="D5" s="4"/>
      <c r="E5" s="4"/>
      <c r="F5" s="2">
        <f t="shared" ref="F5:F24" si="0">C5*E5</f>
        <v>0</v>
      </c>
    </row>
    <row r="6" spans="1:6" ht="30" x14ac:dyDescent="0.25">
      <c r="A6" s="4" t="s">
        <v>79</v>
      </c>
      <c r="B6" s="6" t="s">
        <v>80</v>
      </c>
      <c r="C6" s="4">
        <v>1</v>
      </c>
      <c r="D6" s="4"/>
      <c r="E6" s="4"/>
      <c r="F6" s="2">
        <f t="shared" si="0"/>
        <v>0</v>
      </c>
    </row>
    <row r="7" spans="1:6" x14ac:dyDescent="0.25">
      <c r="A7" s="2" t="s">
        <v>81</v>
      </c>
      <c r="B7" s="2" t="s">
        <v>82</v>
      </c>
      <c r="C7" s="2">
        <v>1</v>
      </c>
      <c r="D7" s="2"/>
      <c r="E7" s="2"/>
      <c r="F7" s="2">
        <f t="shared" si="0"/>
        <v>0</v>
      </c>
    </row>
    <row r="8" spans="1:6" x14ac:dyDescent="0.25">
      <c r="A8" s="2" t="s">
        <v>83</v>
      </c>
      <c r="B8" s="2" t="s">
        <v>84</v>
      </c>
      <c r="C8" s="2">
        <v>1</v>
      </c>
      <c r="D8" s="2"/>
      <c r="E8" s="2"/>
      <c r="F8" s="2">
        <f>C8*E8</f>
        <v>0</v>
      </c>
    </row>
    <row r="9" spans="1:6" x14ac:dyDescent="0.25">
      <c r="A9" s="2" t="s">
        <v>85</v>
      </c>
      <c r="B9" s="2" t="s">
        <v>86</v>
      </c>
      <c r="C9" s="2">
        <v>1</v>
      </c>
      <c r="D9" s="2"/>
      <c r="E9" s="2"/>
      <c r="F9" s="2">
        <f t="shared" si="0"/>
        <v>0</v>
      </c>
    </row>
    <row r="10" spans="1:6" x14ac:dyDescent="0.25">
      <c r="A10" s="2" t="s">
        <v>87</v>
      </c>
      <c r="B10" s="2" t="s">
        <v>88</v>
      </c>
      <c r="C10" s="2">
        <v>1</v>
      </c>
      <c r="D10" s="2"/>
      <c r="E10" s="2"/>
      <c r="F10" s="2">
        <f t="shared" si="0"/>
        <v>0</v>
      </c>
    </row>
    <row r="11" spans="1:6" x14ac:dyDescent="0.25">
      <c r="A11" s="2" t="s">
        <v>89</v>
      </c>
      <c r="B11" s="2" t="s">
        <v>90</v>
      </c>
      <c r="C11" s="2">
        <v>1</v>
      </c>
      <c r="D11" s="2"/>
      <c r="E11" s="2"/>
      <c r="F11" s="2">
        <f t="shared" si="0"/>
        <v>0</v>
      </c>
    </row>
    <row r="12" spans="1:6" x14ac:dyDescent="0.25">
      <c r="A12" s="2" t="s">
        <v>91</v>
      </c>
      <c r="B12" s="2" t="s">
        <v>92</v>
      </c>
      <c r="C12" s="2">
        <v>1</v>
      </c>
      <c r="D12" s="2"/>
      <c r="E12" s="2"/>
      <c r="F12" s="2">
        <f t="shared" si="0"/>
        <v>0</v>
      </c>
    </row>
    <row r="13" spans="1:6" x14ac:dyDescent="0.25">
      <c r="A13" s="2" t="s">
        <v>93</v>
      </c>
      <c r="B13" s="2" t="s">
        <v>94</v>
      </c>
      <c r="C13" s="2">
        <v>2</v>
      </c>
      <c r="D13" s="2"/>
      <c r="E13" s="2"/>
      <c r="F13" s="2">
        <f t="shared" si="0"/>
        <v>0</v>
      </c>
    </row>
    <row r="14" spans="1:6" x14ac:dyDescent="0.25">
      <c r="A14" s="2" t="s">
        <v>95</v>
      </c>
      <c r="B14" s="2" t="s">
        <v>96</v>
      </c>
      <c r="C14" s="2">
        <v>1</v>
      </c>
      <c r="D14" s="2"/>
      <c r="E14" s="2"/>
      <c r="F14" s="2">
        <f t="shared" si="0"/>
        <v>0</v>
      </c>
    </row>
    <row r="15" spans="1:6" x14ac:dyDescent="0.25">
      <c r="A15" s="2" t="s">
        <v>87</v>
      </c>
      <c r="B15" s="2" t="s">
        <v>97</v>
      </c>
      <c r="C15" s="2">
        <v>3</v>
      </c>
      <c r="D15" s="2"/>
      <c r="E15" s="2"/>
      <c r="F15" s="2">
        <f t="shared" si="0"/>
        <v>0</v>
      </c>
    </row>
    <row r="16" spans="1:6" ht="30" x14ac:dyDescent="0.25">
      <c r="A16" s="2" t="s">
        <v>98</v>
      </c>
      <c r="B16" s="5" t="s">
        <v>99</v>
      </c>
      <c r="C16" s="2">
        <v>1</v>
      </c>
      <c r="D16" s="2"/>
      <c r="E16" s="2"/>
      <c r="F16" s="2">
        <f t="shared" si="0"/>
        <v>0</v>
      </c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 t="s">
        <v>100</v>
      </c>
      <c r="C18" s="2">
        <v>50</v>
      </c>
      <c r="D18" s="2"/>
      <c r="E18" s="2"/>
      <c r="F18" s="2">
        <f t="shared" si="0"/>
        <v>0</v>
      </c>
    </row>
    <row r="19" spans="1:6" x14ac:dyDescent="0.25">
      <c r="A19" s="2" t="s">
        <v>101</v>
      </c>
      <c r="B19" s="2" t="s">
        <v>102</v>
      </c>
      <c r="C19" s="2">
        <v>85</v>
      </c>
      <c r="D19" s="2"/>
      <c r="E19" s="2"/>
      <c r="F19" s="2">
        <f t="shared" si="0"/>
        <v>0</v>
      </c>
    </row>
    <row r="20" spans="1:6" x14ac:dyDescent="0.25">
      <c r="A20" s="2"/>
      <c r="B20" s="2" t="s">
        <v>62</v>
      </c>
      <c r="C20" s="2">
        <v>2</v>
      </c>
      <c r="D20" s="2"/>
      <c r="E20" s="2"/>
      <c r="F20" s="2">
        <f t="shared" si="0"/>
        <v>0</v>
      </c>
    </row>
    <row r="21" spans="1:6" x14ac:dyDescent="0.25">
      <c r="A21" s="2" t="s">
        <v>60</v>
      </c>
      <c r="B21" s="2" t="s">
        <v>103</v>
      </c>
      <c r="C21" s="2">
        <v>20</v>
      </c>
      <c r="D21" s="2"/>
      <c r="E21" s="2"/>
      <c r="F21" s="2">
        <f t="shared" si="0"/>
        <v>0</v>
      </c>
    </row>
    <row r="22" spans="1:6" x14ac:dyDescent="0.25">
      <c r="A22" s="2" t="s">
        <v>60</v>
      </c>
      <c r="B22" s="2" t="s">
        <v>104</v>
      </c>
      <c r="C22" s="2">
        <v>20</v>
      </c>
      <c r="D22" s="2"/>
      <c r="E22" s="2"/>
      <c r="F22" s="2">
        <f t="shared" si="0"/>
        <v>0</v>
      </c>
    </row>
    <row r="23" spans="1:6" x14ac:dyDescent="0.25">
      <c r="A23" s="2"/>
      <c r="B23" s="2" t="s">
        <v>105</v>
      </c>
      <c r="C23" s="2">
        <v>1</v>
      </c>
      <c r="D23" s="2"/>
      <c r="E23" s="2"/>
      <c r="F23" s="2">
        <f t="shared" si="0"/>
        <v>0</v>
      </c>
    </row>
    <row r="24" spans="1:6" x14ac:dyDescent="0.25">
      <c r="A24" s="2"/>
      <c r="B24" s="2" t="s">
        <v>65</v>
      </c>
      <c r="C24" s="2">
        <v>1</v>
      </c>
      <c r="D24" s="2"/>
      <c r="E24" s="2"/>
      <c r="F24" s="2">
        <f t="shared" si="0"/>
        <v>0</v>
      </c>
    </row>
    <row r="25" spans="1:6" x14ac:dyDescent="0.25">
      <c r="E25" s="44"/>
    </row>
    <row r="26" spans="1:6" x14ac:dyDescent="0.25">
      <c r="A26" s="1"/>
      <c r="C26" t="s">
        <v>42</v>
      </c>
      <c r="E26" t="s">
        <v>43</v>
      </c>
      <c r="F26" t="s">
        <v>44</v>
      </c>
    </row>
    <row r="27" spans="1:6" x14ac:dyDescent="0.25">
      <c r="A27" s="24" t="s">
        <v>45</v>
      </c>
      <c r="B27" s="9" t="s">
        <v>66</v>
      </c>
      <c r="C27" s="9">
        <v>1</v>
      </c>
      <c r="D27" s="10"/>
      <c r="E27" s="7"/>
      <c r="F27" s="7">
        <f>E27*C27</f>
        <v>0</v>
      </c>
    </row>
    <row r="28" spans="1:6" ht="30" x14ac:dyDescent="0.25">
      <c r="A28" s="8"/>
      <c r="B28" s="9" t="s">
        <v>106</v>
      </c>
      <c r="C28" s="9">
        <v>1</v>
      </c>
      <c r="D28" s="10"/>
      <c r="E28" s="7"/>
      <c r="F28" s="7">
        <f>E28*C28</f>
        <v>0</v>
      </c>
    </row>
    <row r="29" spans="1:6" ht="30" x14ac:dyDescent="0.25">
      <c r="A29" s="8"/>
      <c r="B29" s="9" t="s">
        <v>47</v>
      </c>
      <c r="C29" s="9">
        <v>1</v>
      </c>
      <c r="D29" s="10"/>
      <c r="E29" s="7"/>
      <c r="F29" s="7">
        <f t="shared" ref="F29:F32" si="1">E29*C29</f>
        <v>0</v>
      </c>
    </row>
    <row r="30" spans="1:6" x14ac:dyDescent="0.25">
      <c r="A30" s="8"/>
      <c r="B30" s="9" t="s">
        <v>49</v>
      </c>
      <c r="C30" s="9">
        <v>1</v>
      </c>
      <c r="D30" s="10"/>
      <c r="E30" s="7"/>
      <c r="F30" s="7">
        <f t="shared" si="1"/>
        <v>0</v>
      </c>
    </row>
    <row r="31" spans="1:6" x14ac:dyDescent="0.25">
      <c r="A31" s="2"/>
      <c r="B31" s="9" t="s">
        <v>50</v>
      </c>
      <c r="C31" s="9">
        <v>1</v>
      </c>
      <c r="D31" s="2"/>
      <c r="E31" s="7"/>
      <c r="F31" s="7">
        <f t="shared" si="1"/>
        <v>0</v>
      </c>
    </row>
    <row r="32" spans="1:6" x14ac:dyDescent="0.25">
      <c r="A32" s="2"/>
      <c r="B32" s="9" t="s">
        <v>51</v>
      </c>
      <c r="C32" s="9">
        <v>1</v>
      </c>
      <c r="D32" s="2"/>
      <c r="E32" s="7"/>
      <c r="F32" s="7">
        <f t="shared" si="1"/>
        <v>0</v>
      </c>
    </row>
    <row r="38" spans="1:5" x14ac:dyDescent="0.25">
      <c r="B38" s="12"/>
      <c r="E38" s="11"/>
    </row>
    <row r="39" spans="1:5" x14ac:dyDescent="0.25">
      <c r="A39" s="50" t="s">
        <v>44</v>
      </c>
      <c r="B39" s="50"/>
      <c r="C39" s="3"/>
      <c r="D39" s="7">
        <f>SUM(F3:F24)+SUM(F27:F32)</f>
        <v>0</v>
      </c>
    </row>
    <row r="40" spans="1:5" x14ac:dyDescent="0.25">
      <c r="A40" s="51" t="s">
        <v>52</v>
      </c>
      <c r="B40" s="51"/>
      <c r="C40" s="13"/>
      <c r="D40" s="7">
        <f>D39*0.21</f>
        <v>0</v>
      </c>
    </row>
    <row r="41" spans="1:5" x14ac:dyDescent="0.25">
      <c r="A41" s="51" t="s">
        <v>53</v>
      </c>
      <c r="B41" s="51"/>
      <c r="C41" s="13"/>
      <c r="D41" s="7">
        <f>D39+D40</f>
        <v>0</v>
      </c>
    </row>
  </sheetData>
  <mergeCells count="3">
    <mergeCell ref="A39:B39"/>
    <mergeCell ref="A40:B40"/>
    <mergeCell ref="A41:B4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B12" sqref="B12"/>
    </sheetView>
  </sheetViews>
  <sheetFormatPr defaultRowHeight="15" x14ac:dyDescent="0.25"/>
  <cols>
    <col min="1" max="1" width="26.28515625" customWidth="1"/>
    <col min="2" max="2" width="40.7109375" customWidth="1"/>
    <col min="3" max="3" width="9.42578125" customWidth="1"/>
    <col min="4" max="4" width="32.5703125" customWidth="1"/>
    <col min="5" max="5" width="19.5703125" customWidth="1"/>
    <col min="6" max="6" width="18.85546875" customWidth="1"/>
  </cols>
  <sheetData>
    <row r="1" spans="1:6" x14ac:dyDescent="0.25">
      <c r="A1" s="25" t="s">
        <v>8</v>
      </c>
      <c r="B1" s="26"/>
      <c r="C1" s="26" t="s">
        <v>42</v>
      </c>
      <c r="D1" s="26" t="s">
        <v>43</v>
      </c>
      <c r="E1" s="26" t="s">
        <v>44</v>
      </c>
      <c r="F1" s="26"/>
    </row>
    <row r="2" spans="1:6" x14ac:dyDescent="0.25">
      <c r="A2" s="2" t="s">
        <v>11</v>
      </c>
      <c r="B2" s="2" t="s">
        <v>12</v>
      </c>
      <c r="C2" s="2" t="s">
        <v>13</v>
      </c>
      <c r="D2" s="2" t="s">
        <v>14</v>
      </c>
      <c r="E2" s="2" t="s">
        <v>15</v>
      </c>
      <c r="F2" s="2" t="s">
        <v>16</v>
      </c>
    </row>
    <row r="3" spans="1:6" x14ac:dyDescent="0.25">
      <c r="A3" s="2" t="s">
        <v>107</v>
      </c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52" t="s">
        <v>108</v>
      </c>
      <c r="B5" s="6" t="s">
        <v>109</v>
      </c>
      <c r="C5" s="4">
        <v>1</v>
      </c>
      <c r="D5" s="4"/>
      <c r="E5" s="4"/>
      <c r="F5" s="2">
        <f t="shared" ref="F5:F15" si="0">C5*E5</f>
        <v>0</v>
      </c>
    </row>
    <row r="6" spans="1:6" x14ac:dyDescent="0.25">
      <c r="A6" s="53"/>
      <c r="B6" s="6" t="s">
        <v>110</v>
      </c>
      <c r="C6" s="4">
        <v>1</v>
      </c>
      <c r="D6" s="4"/>
      <c r="E6" s="4"/>
      <c r="F6" s="2">
        <f t="shared" si="0"/>
        <v>0</v>
      </c>
    </row>
    <row r="7" spans="1:6" x14ac:dyDescent="0.25">
      <c r="A7" s="54"/>
      <c r="B7" s="2" t="s">
        <v>111</v>
      </c>
      <c r="C7" s="2">
        <v>1</v>
      </c>
      <c r="D7" s="2"/>
      <c r="E7" s="2"/>
      <c r="F7" s="2">
        <f t="shared" si="0"/>
        <v>0</v>
      </c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ht="30" customHeight="1" x14ac:dyDescent="0.25">
      <c r="A11" s="55" t="s">
        <v>112</v>
      </c>
      <c r="B11" s="18" t="s">
        <v>113</v>
      </c>
      <c r="C11" s="2">
        <v>1</v>
      </c>
      <c r="D11" s="2"/>
      <c r="E11" s="2"/>
      <c r="F11" s="2">
        <f t="shared" si="0"/>
        <v>0</v>
      </c>
    </row>
    <row r="12" spans="1:6" x14ac:dyDescent="0.25">
      <c r="A12" s="56"/>
      <c r="B12" s="2" t="s">
        <v>114</v>
      </c>
      <c r="C12" s="2">
        <v>1</v>
      </c>
      <c r="D12" s="2"/>
      <c r="E12" s="2"/>
      <c r="F12" s="2">
        <f t="shared" si="0"/>
        <v>0</v>
      </c>
    </row>
    <row r="13" spans="1:6" x14ac:dyDescent="0.25">
      <c r="A13" s="56"/>
      <c r="B13" s="2" t="s">
        <v>115</v>
      </c>
      <c r="C13" s="2">
        <v>1</v>
      </c>
      <c r="D13" s="2"/>
      <c r="E13" s="2"/>
      <c r="F13" s="2">
        <f t="shared" si="0"/>
        <v>0</v>
      </c>
    </row>
    <row r="14" spans="1:6" x14ac:dyDescent="0.25">
      <c r="A14" s="56"/>
      <c r="B14" s="2" t="s">
        <v>116</v>
      </c>
      <c r="C14" s="2">
        <v>1</v>
      </c>
      <c r="D14" s="2"/>
      <c r="E14" s="2"/>
      <c r="F14" s="2">
        <f t="shared" si="0"/>
        <v>0</v>
      </c>
    </row>
    <row r="15" spans="1:6" x14ac:dyDescent="0.25">
      <c r="A15" s="57"/>
      <c r="B15" s="2" t="s">
        <v>117</v>
      </c>
      <c r="C15" s="2">
        <v>1</v>
      </c>
      <c r="D15" s="2"/>
      <c r="E15" s="2"/>
      <c r="F15" s="2">
        <f t="shared" si="0"/>
        <v>0</v>
      </c>
    </row>
    <row r="17" spans="1:6" x14ac:dyDescent="0.25">
      <c r="A17" s="1"/>
      <c r="E17" t="s">
        <v>43</v>
      </c>
      <c r="F17" t="s">
        <v>44</v>
      </c>
    </row>
    <row r="18" spans="1:6" x14ac:dyDescent="0.25">
      <c r="A18" s="24" t="s">
        <v>45</v>
      </c>
      <c r="B18" s="9"/>
      <c r="C18" s="9"/>
      <c r="D18" s="10"/>
      <c r="E18" s="7"/>
      <c r="F18" s="7"/>
    </row>
    <row r="19" spans="1:6" x14ac:dyDescent="0.25">
      <c r="A19" s="8"/>
      <c r="B19" s="9" t="s">
        <v>49</v>
      </c>
      <c r="C19" s="9">
        <v>1</v>
      </c>
      <c r="D19" s="10"/>
      <c r="E19" s="2"/>
      <c r="F19" s="7">
        <f t="shared" ref="F19" si="1">E19*C19</f>
        <v>0</v>
      </c>
    </row>
    <row r="23" spans="1:6" x14ac:dyDescent="0.25">
      <c r="B23" s="12"/>
      <c r="E23" s="11"/>
    </row>
    <row r="24" spans="1:6" x14ac:dyDescent="0.25">
      <c r="A24" s="50" t="s">
        <v>44</v>
      </c>
      <c r="B24" s="50"/>
      <c r="C24" s="3"/>
      <c r="D24" s="7">
        <f>SUM(F3:F15)+SUM(F18:F19)</f>
        <v>0</v>
      </c>
    </row>
    <row r="25" spans="1:6" x14ac:dyDescent="0.25">
      <c r="A25" s="51" t="s">
        <v>52</v>
      </c>
      <c r="B25" s="51"/>
      <c r="C25" s="13"/>
      <c r="D25" s="7">
        <f>D24*0.21</f>
        <v>0</v>
      </c>
    </row>
    <row r="26" spans="1:6" x14ac:dyDescent="0.25">
      <c r="A26" s="51" t="s">
        <v>53</v>
      </c>
      <c r="B26" s="51"/>
      <c r="C26" s="13"/>
      <c r="D26" s="7">
        <f>D24+D25</f>
        <v>0</v>
      </c>
    </row>
  </sheetData>
  <mergeCells count="5">
    <mergeCell ref="A24:B24"/>
    <mergeCell ref="A25:B25"/>
    <mergeCell ref="A26:B26"/>
    <mergeCell ref="A5:A7"/>
    <mergeCell ref="A11:A1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BA5E5B5DAA1449B9790978240CF038" ma:contentTypeVersion="1" ma:contentTypeDescription="Vytvoří nový dokument" ma:contentTypeScope="" ma:versionID="c870d5deba3a2dec171f23fcaba15537">
  <xsd:schema xmlns:xsd="http://www.w3.org/2001/XMLSchema" xmlns:xs="http://www.w3.org/2001/XMLSchema" xmlns:p="http://schemas.microsoft.com/office/2006/metadata/properties" xmlns:ns2="3a5174f9-abeb-4356-a8ac-ce85e98d677c" targetNamespace="http://schemas.microsoft.com/office/2006/metadata/properties" ma:root="true" ma:fieldsID="8786789a216c5ea92f477f248d93f15a" ns2:_="">
    <xsd:import namespace="3a5174f9-abeb-4356-a8ac-ce85e98d677c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5174f9-abeb-4356-a8ac-ce85e98d677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140EEE-F12D-49D1-9657-A6A2B98667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a5174f9-abeb-4356-a8ac-ce85e98d67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D08BD3-94AE-4DB3-A54A-01E9B7F42E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023109-45B9-4850-A237-27245151C69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rekapitulace</vt:lpstr>
      <vt:lpstr>Hradní</vt:lpstr>
      <vt:lpstr>ZUŠ Lidická</vt:lpstr>
      <vt:lpstr>Úzká</vt:lpstr>
      <vt:lpstr>Renault</vt:lpstr>
      <vt:lpstr>Sokolská</vt:lpstr>
      <vt:lpstr>Instalace SW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Michal Černohorský</dc:creator>
  <cp:keywords/>
  <dc:description/>
  <cp:lastModifiedBy>Lucie Kolářová</cp:lastModifiedBy>
  <cp:revision/>
  <dcterms:created xsi:type="dcterms:W3CDTF">2018-05-28T13:31:15Z</dcterms:created>
  <dcterms:modified xsi:type="dcterms:W3CDTF">2019-03-14T12:33:00Z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0x010100BFBA5E5B5DAA1449B9790978240CF038</vt:lpwstr>
  </property>
</Properties>
</file>