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nderacz-my.sharepoint.com/personal/hlavacek_tendera_cz/Documents/Město Boskovice-EPS/04_Vysvětlení ZD, prohlídka míst plnění/Vysvětlení ZD/"/>
    </mc:Choice>
  </mc:AlternateContent>
  <xr:revisionPtr revIDLastSave="0" documentId="8_{3734A1AB-BC46-4580-BD54-07C0FAB381F0}" xr6:coauthVersionLast="47" xr6:coauthVersionMax="47" xr10:uidLastSave="{00000000-0000-0000-0000-000000000000}"/>
  <workbookProtection workbookAlgorithmName="SHA-512" workbookHashValue="vf86QI9FJvqzGP0lzwHuoqNRZoDxD3Pf3tE2tgA0fq7EARpb+dYqD7LZ68wythiPxWOc1E9t+wU5ml9VbBprzg==" workbookSaltValue="CAYP05NhKDj7o6qgoq8o6Q==" workbookSpinCount="100000" lockStructure="1"/>
  <bookViews>
    <workbookView xWindow="-120" yWindow="-120" windowWidth="29040" windowHeight="15720" firstSheet="3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D.1.4.1.1 Pol" sheetId="12" r:id="rId4"/>
    <sheet name="01 D.1.4.1.2 Pol" sheetId="13" r:id="rId5"/>
    <sheet name="01 D.1.4.1.3 Pol" sheetId="14" r:id="rId6"/>
    <sheet name="01 D.1.4.1.4 Pol" sheetId="15" r:id="rId7"/>
    <sheet name="01 D.1.4.1.5 Pol" sheetId="16" r:id="rId8"/>
    <sheet name="01 D.1.4.2 Pol" sheetId="17" r:id="rId9"/>
  </sheets>
  <externalReferences>
    <externalReference r:id="rId10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D.1.4.1.1 Pol'!$1:$7</definedName>
    <definedName name="_xlnm.Print_Titles" localSheetId="4">'01 D.1.4.1.2 Pol'!$1:$7</definedName>
    <definedName name="_xlnm.Print_Titles" localSheetId="5">'01 D.1.4.1.3 Pol'!$1:$7</definedName>
    <definedName name="_xlnm.Print_Titles" localSheetId="6">'01 D.1.4.1.4 Pol'!$1:$7</definedName>
    <definedName name="_xlnm.Print_Titles" localSheetId="7">'01 D.1.4.1.5 Pol'!$1:$7</definedName>
    <definedName name="_xlnm.Print_Titles" localSheetId="8">'01 D.1.4.2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D.1.4.1.1 Pol'!$A$1:$Y$244</definedName>
    <definedName name="_xlnm.Print_Area" localSheetId="4">'01 D.1.4.1.2 Pol'!$A$1:$Y$45</definedName>
    <definedName name="_xlnm.Print_Area" localSheetId="5">'01 D.1.4.1.3 Pol'!$A$1:$Y$24</definedName>
    <definedName name="_xlnm.Print_Area" localSheetId="6">'01 D.1.4.1.4 Pol'!$A$1:$Y$30</definedName>
    <definedName name="_xlnm.Print_Area" localSheetId="7">'01 D.1.4.1.5 Pol'!$A$1:$Y$72</definedName>
    <definedName name="_xlnm.Print_Area" localSheetId="8">'01 D.1.4.2 Pol'!$A$1:$Y$42</definedName>
    <definedName name="_xlnm.Print_Area" localSheetId="1">Stavba!$A$1:$J$85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5" i="16" l="1"/>
  <c r="O45" i="16"/>
  <c r="K45" i="16"/>
  <c r="I45" i="16"/>
  <c r="G45" i="16"/>
  <c r="M45" i="16" s="1"/>
  <c r="Q19" i="16"/>
  <c r="O19" i="16"/>
  <c r="K19" i="16"/>
  <c r="I19" i="16"/>
  <c r="G19" i="16"/>
  <c r="M19" i="16" s="1"/>
  <c r="K237" i="12" l="1"/>
  <c r="I237" i="12"/>
  <c r="G237" i="12"/>
  <c r="Q194" i="12"/>
  <c r="O194" i="12"/>
  <c r="K194" i="12"/>
  <c r="I194" i="12"/>
  <c r="G194" i="12"/>
  <c r="M194" i="12" s="1"/>
  <c r="V105" i="12"/>
  <c r="Q105" i="12"/>
  <c r="O105" i="12"/>
  <c r="K105" i="12"/>
  <c r="I105" i="12"/>
  <c r="G105" i="12"/>
  <c r="M105" i="12" s="1"/>
  <c r="V78" i="12"/>
  <c r="Q78" i="12"/>
  <c r="O78" i="12"/>
  <c r="K78" i="12"/>
  <c r="I78" i="12"/>
  <c r="G78" i="12"/>
  <c r="M78" i="12" s="1"/>
  <c r="Q15" i="12"/>
  <c r="O15" i="12"/>
  <c r="K15" i="12"/>
  <c r="I15" i="12"/>
  <c r="G15" i="12"/>
  <c r="M15" i="12" s="1"/>
  <c r="G241" i="12" l="1"/>
  <c r="M241" i="12" s="1"/>
  <c r="I241" i="12"/>
  <c r="K241" i="12"/>
  <c r="O241" i="12"/>
  <c r="Q241" i="12"/>
  <c r="G9" i="17"/>
  <c r="M9" i="17" s="1"/>
  <c r="I9" i="17"/>
  <c r="K9" i="17"/>
  <c r="O9" i="17"/>
  <c r="Q9" i="17"/>
  <c r="V9" i="17"/>
  <c r="G10" i="17"/>
  <c r="M10" i="17" s="1"/>
  <c r="I10" i="17"/>
  <c r="K10" i="17"/>
  <c r="O10" i="17"/>
  <c r="Q10" i="17"/>
  <c r="V10" i="17"/>
  <c r="G11" i="17"/>
  <c r="M11" i="17" s="1"/>
  <c r="I11" i="17"/>
  <c r="K11" i="17"/>
  <c r="O11" i="17"/>
  <c r="Q11" i="17"/>
  <c r="V11" i="17"/>
  <c r="G12" i="17"/>
  <c r="I12" i="17"/>
  <c r="K12" i="17"/>
  <c r="O12" i="17"/>
  <c r="Q12" i="17"/>
  <c r="V12" i="17"/>
  <c r="G13" i="17"/>
  <c r="M13" i="17" s="1"/>
  <c r="I13" i="17"/>
  <c r="K13" i="17"/>
  <c r="O13" i="17"/>
  <c r="Q13" i="17"/>
  <c r="V13" i="17"/>
  <c r="G14" i="17"/>
  <c r="M14" i="17" s="1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M16" i="17" s="1"/>
  <c r="I16" i="17"/>
  <c r="K16" i="17"/>
  <c r="O16" i="17"/>
  <c r="Q16" i="17"/>
  <c r="V16" i="17"/>
  <c r="G18" i="17"/>
  <c r="M18" i="17" s="1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G20" i="17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6" i="17"/>
  <c r="M26" i="17" s="1"/>
  <c r="M25" i="17" s="1"/>
  <c r="I26" i="17"/>
  <c r="K26" i="17"/>
  <c r="O26" i="17"/>
  <c r="O25" i="17" s="1"/>
  <c r="Q26" i="17"/>
  <c r="V26" i="17"/>
  <c r="G27" i="17"/>
  <c r="I27" i="17"/>
  <c r="K27" i="17"/>
  <c r="M27" i="17"/>
  <c r="O27" i="17"/>
  <c r="Q27" i="17"/>
  <c r="V27" i="17"/>
  <c r="G29" i="17"/>
  <c r="M29" i="17" s="1"/>
  <c r="I29" i="17"/>
  <c r="K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7" i="17"/>
  <c r="M37" i="17" s="1"/>
  <c r="I37" i="17"/>
  <c r="K37" i="17"/>
  <c r="O37" i="17"/>
  <c r="Q37" i="17"/>
  <c r="V37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AF41" i="17"/>
  <c r="G47" i="1" s="1"/>
  <c r="G9" i="16"/>
  <c r="M9" i="16" s="1"/>
  <c r="I9" i="16"/>
  <c r="K9" i="16"/>
  <c r="O9" i="16"/>
  <c r="Q9" i="16"/>
  <c r="V9" i="16"/>
  <c r="G11" i="16"/>
  <c r="M11" i="16" s="1"/>
  <c r="I11" i="16"/>
  <c r="K11" i="16"/>
  <c r="O11" i="16"/>
  <c r="Q11" i="16"/>
  <c r="V11" i="16"/>
  <c r="G13" i="16"/>
  <c r="M13" i="16" s="1"/>
  <c r="I13" i="16"/>
  <c r="K13" i="16"/>
  <c r="O13" i="16"/>
  <c r="Q13" i="16"/>
  <c r="V13" i="16"/>
  <c r="G15" i="16"/>
  <c r="I15" i="16"/>
  <c r="K15" i="16"/>
  <c r="O15" i="16"/>
  <c r="Q15" i="16"/>
  <c r="V15" i="16"/>
  <c r="G17" i="16"/>
  <c r="M17" i="16" s="1"/>
  <c r="I17" i="16"/>
  <c r="K17" i="16"/>
  <c r="O17" i="16"/>
  <c r="Q17" i="16"/>
  <c r="V17" i="16"/>
  <c r="G21" i="16"/>
  <c r="M21" i="16" s="1"/>
  <c r="I21" i="16"/>
  <c r="K21" i="16"/>
  <c r="O21" i="16"/>
  <c r="Q21" i="16"/>
  <c r="V21" i="16"/>
  <c r="G24" i="16"/>
  <c r="I24" i="16"/>
  <c r="K24" i="16"/>
  <c r="O24" i="16"/>
  <c r="Q24" i="16"/>
  <c r="V24" i="16"/>
  <c r="G26" i="16"/>
  <c r="M26" i="16" s="1"/>
  <c r="I26" i="16"/>
  <c r="K26" i="16"/>
  <c r="O26" i="16"/>
  <c r="Q26" i="16"/>
  <c r="V26" i="16"/>
  <c r="G28" i="16"/>
  <c r="M28" i="16" s="1"/>
  <c r="I28" i="16"/>
  <c r="K28" i="16"/>
  <c r="O28" i="16"/>
  <c r="Q28" i="16"/>
  <c r="V28" i="16"/>
  <c r="G30" i="16"/>
  <c r="M30" i="16" s="1"/>
  <c r="I30" i="16"/>
  <c r="K30" i="16"/>
  <c r="O30" i="16"/>
  <c r="Q30" i="16"/>
  <c r="V30" i="16"/>
  <c r="G32" i="16"/>
  <c r="M32" i="16" s="1"/>
  <c r="I32" i="16"/>
  <c r="K32" i="16"/>
  <c r="O32" i="16"/>
  <c r="Q32" i="16"/>
  <c r="V32" i="16"/>
  <c r="G35" i="16"/>
  <c r="M35" i="16" s="1"/>
  <c r="I35" i="16"/>
  <c r="K35" i="16"/>
  <c r="O35" i="16"/>
  <c r="Q35" i="16"/>
  <c r="V35" i="16"/>
  <c r="G37" i="16"/>
  <c r="I37" i="16"/>
  <c r="K37" i="16"/>
  <c r="O37" i="16"/>
  <c r="Q37" i="16"/>
  <c r="V37" i="16"/>
  <c r="G39" i="16"/>
  <c r="M39" i="16" s="1"/>
  <c r="I39" i="16"/>
  <c r="K39" i="16"/>
  <c r="O39" i="16"/>
  <c r="Q39" i="16"/>
  <c r="V39" i="16"/>
  <c r="G41" i="16"/>
  <c r="M41" i="16" s="1"/>
  <c r="I41" i="16"/>
  <c r="K41" i="16"/>
  <c r="O41" i="16"/>
  <c r="Q41" i="16"/>
  <c r="V41" i="16"/>
  <c r="G43" i="16"/>
  <c r="M43" i="16" s="1"/>
  <c r="I43" i="16"/>
  <c r="K43" i="16"/>
  <c r="O43" i="16"/>
  <c r="Q43" i="16"/>
  <c r="V43" i="16"/>
  <c r="G47" i="16"/>
  <c r="M47" i="16" s="1"/>
  <c r="I47" i="16"/>
  <c r="K47" i="16"/>
  <c r="O47" i="16"/>
  <c r="Q47" i="16"/>
  <c r="V47" i="16"/>
  <c r="G49" i="16"/>
  <c r="M49" i="16" s="1"/>
  <c r="I49" i="16"/>
  <c r="K49" i="16"/>
  <c r="O49" i="16"/>
  <c r="Q49" i="16"/>
  <c r="V49" i="16"/>
  <c r="G51" i="16"/>
  <c r="M51" i="16" s="1"/>
  <c r="I51" i="16"/>
  <c r="K51" i="16"/>
  <c r="O51" i="16"/>
  <c r="Q51" i="16"/>
  <c r="V51" i="16"/>
  <c r="G54" i="16"/>
  <c r="M54" i="16" s="1"/>
  <c r="I54" i="16"/>
  <c r="K54" i="16"/>
  <c r="O54" i="16"/>
  <c r="Q54" i="16"/>
  <c r="V54" i="16"/>
  <c r="G56" i="16"/>
  <c r="M56" i="16" s="1"/>
  <c r="I56" i="16"/>
  <c r="K56" i="16"/>
  <c r="O56" i="16"/>
  <c r="Q56" i="16"/>
  <c r="V56" i="16"/>
  <c r="G58" i="16"/>
  <c r="M58" i="16" s="1"/>
  <c r="I58" i="16"/>
  <c r="K58" i="16"/>
  <c r="O58" i="16"/>
  <c r="Q58" i="16"/>
  <c r="V58" i="16"/>
  <c r="G60" i="16"/>
  <c r="M60" i="16" s="1"/>
  <c r="I60" i="16"/>
  <c r="K60" i="16"/>
  <c r="O60" i="16"/>
  <c r="Q60" i="16"/>
  <c r="V60" i="16"/>
  <c r="G62" i="16"/>
  <c r="M62" i="16" s="1"/>
  <c r="I62" i="16"/>
  <c r="K62" i="16"/>
  <c r="O62" i="16"/>
  <c r="Q62" i="16"/>
  <c r="V62" i="16"/>
  <c r="G64" i="16"/>
  <c r="M64" i="16" s="1"/>
  <c r="I64" i="16"/>
  <c r="K64" i="16"/>
  <c r="O64" i="16"/>
  <c r="Q64" i="16"/>
  <c r="V64" i="16"/>
  <c r="G67" i="16"/>
  <c r="M67" i="16" s="1"/>
  <c r="I67" i="16"/>
  <c r="K67" i="16"/>
  <c r="O67" i="16"/>
  <c r="Q67" i="16"/>
  <c r="V67" i="16"/>
  <c r="G68" i="16"/>
  <c r="M68" i="16" s="1"/>
  <c r="I68" i="16"/>
  <c r="K68" i="16"/>
  <c r="O68" i="16"/>
  <c r="Q68" i="16"/>
  <c r="V68" i="16"/>
  <c r="G69" i="16"/>
  <c r="M69" i="16" s="1"/>
  <c r="I69" i="16"/>
  <c r="K69" i="16"/>
  <c r="O69" i="16"/>
  <c r="Q69" i="16"/>
  <c r="V69" i="16"/>
  <c r="AF71" i="16"/>
  <c r="G46" i="1" s="1"/>
  <c r="G9" i="15"/>
  <c r="M9" i="15" s="1"/>
  <c r="I9" i="15"/>
  <c r="K9" i="15"/>
  <c r="O9" i="15"/>
  <c r="Q9" i="15"/>
  <c r="V9" i="15"/>
  <c r="G11" i="15"/>
  <c r="M11" i="15" s="1"/>
  <c r="I11" i="15"/>
  <c r="K11" i="15"/>
  <c r="O11" i="15"/>
  <c r="Q11" i="15"/>
  <c r="V11" i="15"/>
  <c r="G13" i="15"/>
  <c r="M13" i="15" s="1"/>
  <c r="I13" i="15"/>
  <c r="K13" i="15"/>
  <c r="O13" i="15"/>
  <c r="Q13" i="15"/>
  <c r="V13" i="15"/>
  <c r="G15" i="15"/>
  <c r="I15" i="15"/>
  <c r="K15" i="15"/>
  <c r="O15" i="15"/>
  <c r="Q15" i="15"/>
  <c r="V15" i="15"/>
  <c r="G17" i="15"/>
  <c r="M17" i="15" s="1"/>
  <c r="I17" i="15"/>
  <c r="K17" i="15"/>
  <c r="O17" i="15"/>
  <c r="Q17" i="15"/>
  <c r="V17" i="15"/>
  <c r="G19" i="15"/>
  <c r="M19" i="15" s="1"/>
  <c r="I19" i="15"/>
  <c r="K19" i="15"/>
  <c r="O19" i="15"/>
  <c r="Q19" i="15"/>
  <c r="V19" i="15"/>
  <c r="G22" i="15"/>
  <c r="G21" i="15" s="1"/>
  <c r="I78" i="1" s="1"/>
  <c r="I22" i="15"/>
  <c r="I21" i="15" s="1"/>
  <c r="K22" i="15"/>
  <c r="K21" i="15" s="1"/>
  <c r="O22" i="15"/>
  <c r="O21" i="15" s="1"/>
  <c r="Q22" i="15"/>
  <c r="Q21" i="15" s="1"/>
  <c r="V22" i="15"/>
  <c r="V21" i="15" s="1"/>
  <c r="G25" i="15"/>
  <c r="M25" i="15" s="1"/>
  <c r="I25" i="15"/>
  <c r="K25" i="15"/>
  <c r="O25" i="15"/>
  <c r="Q25" i="15"/>
  <c r="Q24" i="15" s="1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AF29" i="15"/>
  <c r="G45" i="1" s="1"/>
  <c r="G9" i="14"/>
  <c r="M9" i="14" s="1"/>
  <c r="I9" i="14"/>
  <c r="K9" i="14"/>
  <c r="O9" i="14"/>
  <c r="Q9" i="14"/>
  <c r="V9" i="14"/>
  <c r="G11" i="14"/>
  <c r="M11" i="14" s="1"/>
  <c r="I11" i="14"/>
  <c r="K11" i="14"/>
  <c r="O11" i="14"/>
  <c r="Q11" i="14"/>
  <c r="V11" i="14"/>
  <c r="G14" i="14"/>
  <c r="I14" i="14"/>
  <c r="K14" i="14"/>
  <c r="O14" i="14"/>
  <c r="Q14" i="14"/>
  <c r="V14" i="14"/>
  <c r="G16" i="14"/>
  <c r="M16" i="14" s="1"/>
  <c r="I16" i="14"/>
  <c r="K16" i="14"/>
  <c r="O16" i="14"/>
  <c r="Q16" i="14"/>
  <c r="V16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AF23" i="14"/>
  <c r="G44" i="1" s="1"/>
  <c r="G9" i="13"/>
  <c r="M9" i="13" s="1"/>
  <c r="I9" i="13"/>
  <c r="K9" i="13"/>
  <c r="O9" i="13"/>
  <c r="Q9" i="13"/>
  <c r="V9" i="13"/>
  <c r="G10" i="13"/>
  <c r="M10" i="13" s="1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9" i="13"/>
  <c r="M19" i="13" s="1"/>
  <c r="M18" i="13" s="1"/>
  <c r="I19" i="13"/>
  <c r="I18" i="13" s="1"/>
  <c r="K19" i="13"/>
  <c r="K18" i="13" s="1"/>
  <c r="O19" i="13"/>
  <c r="O18" i="13" s="1"/>
  <c r="Q19" i="13"/>
  <c r="Q18" i="13" s="1"/>
  <c r="V19" i="13"/>
  <c r="V18" i="13" s="1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0" i="13"/>
  <c r="M30" i="13" s="1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4" i="13"/>
  <c r="G33" i="13" s="1"/>
  <c r="I74" i="1" s="1"/>
  <c r="I34" i="13"/>
  <c r="I33" i="13" s="1"/>
  <c r="K34" i="13"/>
  <c r="K33" i="13" s="1"/>
  <c r="O34" i="13"/>
  <c r="O33" i="13" s="1"/>
  <c r="Q34" i="13"/>
  <c r="Q33" i="13" s="1"/>
  <c r="V34" i="13"/>
  <c r="V33" i="13" s="1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AF44" i="13"/>
  <c r="G43" i="1" s="1"/>
  <c r="G9" i="12"/>
  <c r="M9" i="12" s="1"/>
  <c r="I9" i="12"/>
  <c r="K9" i="12"/>
  <c r="O9" i="12"/>
  <c r="Q9" i="12"/>
  <c r="V9" i="12"/>
  <c r="G11" i="12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5" i="12"/>
  <c r="M45" i="12" s="1"/>
  <c r="I45" i="12"/>
  <c r="K45" i="12"/>
  <c r="O45" i="12"/>
  <c r="Q45" i="12"/>
  <c r="V45" i="12"/>
  <c r="G47" i="12"/>
  <c r="M47" i="12" s="1"/>
  <c r="I47" i="12"/>
  <c r="K47" i="12"/>
  <c r="O47" i="12"/>
  <c r="Q47" i="12"/>
  <c r="V47" i="12"/>
  <c r="G49" i="12"/>
  <c r="M49" i="12" s="1"/>
  <c r="I49" i="12"/>
  <c r="K49" i="12"/>
  <c r="O49" i="12"/>
  <c r="Q49" i="12"/>
  <c r="V49" i="12"/>
  <c r="G51" i="12"/>
  <c r="M51" i="12" s="1"/>
  <c r="I51" i="12"/>
  <c r="K51" i="12"/>
  <c r="O51" i="12"/>
  <c r="Q51" i="12"/>
  <c r="V51" i="12"/>
  <c r="G53" i="12"/>
  <c r="M53" i="12" s="1"/>
  <c r="I53" i="12"/>
  <c r="K53" i="12"/>
  <c r="O53" i="12"/>
  <c r="Q53" i="12"/>
  <c r="V53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1" i="12"/>
  <c r="M61" i="12" s="1"/>
  <c r="I61" i="12"/>
  <c r="K61" i="12"/>
  <c r="O61" i="12"/>
  <c r="Q61" i="12"/>
  <c r="V61" i="12"/>
  <c r="G63" i="12"/>
  <c r="M63" i="12" s="1"/>
  <c r="I63" i="12"/>
  <c r="K63" i="12"/>
  <c r="O63" i="12"/>
  <c r="Q63" i="12"/>
  <c r="V63" i="12"/>
  <c r="G66" i="12"/>
  <c r="I66" i="12"/>
  <c r="K66" i="12"/>
  <c r="O66" i="12"/>
  <c r="Q66" i="12"/>
  <c r="V66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4" i="12"/>
  <c r="M74" i="12" s="1"/>
  <c r="I74" i="12"/>
  <c r="K74" i="12"/>
  <c r="O74" i="12"/>
  <c r="Q74" i="12"/>
  <c r="V74" i="12"/>
  <c r="G76" i="12"/>
  <c r="M76" i="12" s="1"/>
  <c r="I76" i="12"/>
  <c r="K76" i="12"/>
  <c r="O76" i="12"/>
  <c r="Q76" i="12"/>
  <c r="V76" i="12"/>
  <c r="G80" i="12"/>
  <c r="M80" i="12" s="1"/>
  <c r="I80" i="12"/>
  <c r="K80" i="12"/>
  <c r="O80" i="12"/>
  <c r="Q80" i="12"/>
  <c r="V80" i="12"/>
  <c r="G82" i="12"/>
  <c r="M82" i="12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I115" i="12"/>
  <c r="K115" i="12"/>
  <c r="O115" i="12"/>
  <c r="Q115" i="12"/>
  <c r="V115" i="12"/>
  <c r="G117" i="12"/>
  <c r="M117" i="12" s="1"/>
  <c r="I117" i="12"/>
  <c r="K117" i="12"/>
  <c r="O117" i="12"/>
  <c r="Q117" i="12"/>
  <c r="V117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3" i="12"/>
  <c r="M123" i="12" s="1"/>
  <c r="I123" i="12"/>
  <c r="K123" i="12"/>
  <c r="O123" i="12"/>
  <c r="Q123" i="12"/>
  <c r="V123" i="12"/>
  <c r="G125" i="12"/>
  <c r="M125" i="12" s="1"/>
  <c r="I125" i="12"/>
  <c r="K125" i="12"/>
  <c r="O125" i="12"/>
  <c r="Q125" i="12"/>
  <c r="V125" i="12"/>
  <c r="G127" i="12"/>
  <c r="M127" i="12" s="1"/>
  <c r="I127" i="12"/>
  <c r="K127" i="12"/>
  <c r="O127" i="12"/>
  <c r="Q127" i="12"/>
  <c r="V127" i="12"/>
  <c r="G129" i="12"/>
  <c r="M129" i="12" s="1"/>
  <c r="I129" i="12"/>
  <c r="K129" i="12"/>
  <c r="O129" i="12"/>
  <c r="Q129" i="12"/>
  <c r="V129" i="12"/>
  <c r="G131" i="12"/>
  <c r="M131" i="12" s="1"/>
  <c r="I131" i="12"/>
  <c r="K131" i="12"/>
  <c r="O131" i="12"/>
  <c r="Q131" i="12"/>
  <c r="V131" i="12"/>
  <c r="G133" i="12"/>
  <c r="M133" i="12" s="1"/>
  <c r="I133" i="12"/>
  <c r="K133" i="12"/>
  <c r="O133" i="12"/>
  <c r="Q133" i="12"/>
  <c r="V133" i="12"/>
  <c r="G135" i="12"/>
  <c r="M135" i="12" s="1"/>
  <c r="I135" i="12"/>
  <c r="K135" i="12"/>
  <c r="O135" i="12"/>
  <c r="Q135" i="12"/>
  <c r="V135" i="12"/>
  <c r="G137" i="12"/>
  <c r="M137" i="12" s="1"/>
  <c r="I137" i="12"/>
  <c r="K137" i="12"/>
  <c r="O137" i="12"/>
  <c r="Q137" i="12"/>
  <c r="V137" i="12"/>
  <c r="G139" i="12"/>
  <c r="M139" i="12" s="1"/>
  <c r="I139" i="12"/>
  <c r="K139" i="12"/>
  <c r="O139" i="12"/>
  <c r="Q139" i="12"/>
  <c r="V139" i="12"/>
  <c r="G141" i="12"/>
  <c r="M141" i="12" s="1"/>
  <c r="I141" i="12"/>
  <c r="K141" i="12"/>
  <c r="O141" i="12"/>
  <c r="Q141" i="12"/>
  <c r="V141" i="12"/>
  <c r="G143" i="12"/>
  <c r="M143" i="12" s="1"/>
  <c r="I143" i="12"/>
  <c r="K143" i="12"/>
  <c r="O143" i="12"/>
  <c r="Q143" i="12"/>
  <c r="V143" i="12"/>
  <c r="G145" i="12"/>
  <c r="M145" i="12" s="1"/>
  <c r="I145" i="12"/>
  <c r="K145" i="12"/>
  <c r="O145" i="12"/>
  <c r="Q145" i="12"/>
  <c r="V145" i="12"/>
  <c r="G147" i="12"/>
  <c r="M147" i="12" s="1"/>
  <c r="I147" i="12"/>
  <c r="K147" i="12"/>
  <c r="O147" i="12"/>
  <c r="Q147" i="12"/>
  <c r="V147" i="12"/>
  <c r="G149" i="12"/>
  <c r="M149" i="12" s="1"/>
  <c r="I149" i="12"/>
  <c r="K149" i="12"/>
  <c r="O149" i="12"/>
  <c r="Q149" i="12"/>
  <c r="V149" i="12"/>
  <c r="G151" i="12"/>
  <c r="M151" i="12" s="1"/>
  <c r="I151" i="12"/>
  <c r="K151" i="12"/>
  <c r="O151" i="12"/>
  <c r="Q151" i="12"/>
  <c r="V151" i="12"/>
  <c r="G153" i="12"/>
  <c r="M153" i="12" s="1"/>
  <c r="I153" i="12"/>
  <c r="K153" i="12"/>
  <c r="O153" i="12"/>
  <c r="Q153" i="12"/>
  <c r="V153" i="12"/>
  <c r="G155" i="12"/>
  <c r="M155" i="12" s="1"/>
  <c r="I155" i="12"/>
  <c r="K155" i="12"/>
  <c r="O155" i="12"/>
  <c r="Q155" i="12"/>
  <c r="V155" i="12"/>
  <c r="G157" i="12"/>
  <c r="M157" i="12" s="1"/>
  <c r="I157" i="12"/>
  <c r="K157" i="12"/>
  <c r="O157" i="12"/>
  <c r="Q157" i="12"/>
  <c r="V157" i="12"/>
  <c r="G159" i="12"/>
  <c r="M159" i="12" s="1"/>
  <c r="I159" i="12"/>
  <c r="K159" i="12"/>
  <c r="O159" i="12"/>
  <c r="Q159" i="12"/>
  <c r="V159" i="12"/>
  <c r="G161" i="12"/>
  <c r="M161" i="12" s="1"/>
  <c r="I161" i="12"/>
  <c r="K161" i="12"/>
  <c r="O161" i="12"/>
  <c r="Q161" i="12"/>
  <c r="V161" i="12"/>
  <c r="G163" i="12"/>
  <c r="M163" i="12" s="1"/>
  <c r="I163" i="12"/>
  <c r="K163" i="12"/>
  <c r="O163" i="12"/>
  <c r="Q163" i="12"/>
  <c r="V163" i="12"/>
  <c r="G165" i="12"/>
  <c r="M165" i="12" s="1"/>
  <c r="I165" i="12"/>
  <c r="K165" i="12"/>
  <c r="O165" i="12"/>
  <c r="Q165" i="12"/>
  <c r="V165" i="12"/>
  <c r="G167" i="12"/>
  <c r="M167" i="12" s="1"/>
  <c r="I167" i="12"/>
  <c r="K167" i="12"/>
  <c r="O167" i="12"/>
  <c r="Q167" i="12"/>
  <c r="V167" i="12"/>
  <c r="G169" i="12"/>
  <c r="M169" i="12" s="1"/>
  <c r="I169" i="12"/>
  <c r="K169" i="12"/>
  <c r="O169" i="12"/>
  <c r="Q169" i="12"/>
  <c r="V169" i="12"/>
  <c r="G171" i="12"/>
  <c r="M171" i="12" s="1"/>
  <c r="I171" i="12"/>
  <c r="K171" i="12"/>
  <c r="O171" i="12"/>
  <c r="Q171" i="12"/>
  <c r="V171" i="12"/>
  <c r="G173" i="12"/>
  <c r="M173" i="12" s="1"/>
  <c r="I173" i="12"/>
  <c r="K173" i="12"/>
  <c r="O173" i="12"/>
  <c r="Q173" i="12"/>
  <c r="V173" i="12"/>
  <c r="G175" i="12"/>
  <c r="M175" i="12" s="1"/>
  <c r="I175" i="12"/>
  <c r="K175" i="12"/>
  <c r="O175" i="12"/>
  <c r="Q175" i="12"/>
  <c r="V175" i="12"/>
  <c r="G177" i="12"/>
  <c r="M177" i="12" s="1"/>
  <c r="I177" i="12"/>
  <c r="K177" i="12"/>
  <c r="O177" i="12"/>
  <c r="Q177" i="12"/>
  <c r="V177" i="12"/>
  <c r="G179" i="12"/>
  <c r="M179" i="12" s="1"/>
  <c r="I179" i="12"/>
  <c r="K179" i="12"/>
  <c r="O179" i="12"/>
  <c r="Q179" i="12"/>
  <c r="V179" i="12"/>
  <c r="G182" i="12"/>
  <c r="I182" i="12"/>
  <c r="K182" i="12"/>
  <c r="O182" i="12"/>
  <c r="Q182" i="12"/>
  <c r="V182" i="12"/>
  <c r="G184" i="12"/>
  <c r="M184" i="12" s="1"/>
  <c r="I184" i="12"/>
  <c r="K184" i="12"/>
  <c r="O184" i="12"/>
  <c r="Q184" i="12"/>
  <c r="V184" i="12"/>
  <c r="G186" i="12"/>
  <c r="M186" i="12" s="1"/>
  <c r="I186" i="12"/>
  <c r="K186" i="12"/>
  <c r="O186" i="12"/>
  <c r="Q186" i="12"/>
  <c r="V186" i="12"/>
  <c r="G188" i="12"/>
  <c r="M188" i="12" s="1"/>
  <c r="I188" i="12"/>
  <c r="K188" i="12"/>
  <c r="O188" i="12"/>
  <c r="Q188" i="12"/>
  <c r="V188" i="12"/>
  <c r="G190" i="12"/>
  <c r="M190" i="12" s="1"/>
  <c r="I190" i="12"/>
  <c r="K190" i="12"/>
  <c r="O190" i="12"/>
  <c r="Q190" i="12"/>
  <c r="V190" i="12"/>
  <c r="G192" i="12"/>
  <c r="M192" i="12" s="1"/>
  <c r="I192" i="12"/>
  <c r="K192" i="12"/>
  <c r="O192" i="12"/>
  <c r="Q192" i="12"/>
  <c r="V192" i="12"/>
  <c r="G196" i="12"/>
  <c r="M196" i="12" s="1"/>
  <c r="I196" i="12"/>
  <c r="K196" i="12"/>
  <c r="O196" i="12"/>
  <c r="Q196" i="12"/>
  <c r="V196" i="12"/>
  <c r="G198" i="12"/>
  <c r="M198" i="12" s="1"/>
  <c r="I198" i="12"/>
  <c r="K198" i="12"/>
  <c r="O198" i="12"/>
  <c r="Q198" i="12"/>
  <c r="V198" i="12"/>
  <c r="G200" i="12"/>
  <c r="M200" i="12" s="1"/>
  <c r="I200" i="12"/>
  <c r="K200" i="12"/>
  <c r="O200" i="12"/>
  <c r="Q200" i="12"/>
  <c r="V200" i="12"/>
  <c r="G202" i="12"/>
  <c r="M202" i="12" s="1"/>
  <c r="I202" i="12"/>
  <c r="K202" i="12"/>
  <c r="O202" i="12"/>
  <c r="Q202" i="12"/>
  <c r="V202" i="12"/>
  <c r="G204" i="12"/>
  <c r="M204" i="12" s="1"/>
  <c r="I204" i="12"/>
  <c r="K204" i="12"/>
  <c r="O204" i="12"/>
  <c r="Q204" i="12"/>
  <c r="V204" i="12"/>
  <c r="G206" i="12"/>
  <c r="M206" i="12" s="1"/>
  <c r="I206" i="12"/>
  <c r="K206" i="12"/>
  <c r="O206" i="12"/>
  <c r="Q206" i="12"/>
  <c r="V206" i="12"/>
  <c r="G208" i="12"/>
  <c r="M208" i="12" s="1"/>
  <c r="I208" i="12"/>
  <c r="K208" i="12"/>
  <c r="O208" i="12"/>
  <c r="Q208" i="12"/>
  <c r="V208" i="12"/>
  <c r="G210" i="12"/>
  <c r="M210" i="12" s="1"/>
  <c r="I210" i="12"/>
  <c r="K210" i="12"/>
  <c r="O210" i="12"/>
  <c r="Q210" i="12"/>
  <c r="V210" i="12"/>
  <c r="G212" i="12"/>
  <c r="M212" i="12" s="1"/>
  <c r="I212" i="12"/>
  <c r="K212" i="12"/>
  <c r="O212" i="12"/>
  <c r="Q212" i="12"/>
  <c r="V212" i="12"/>
  <c r="G214" i="12"/>
  <c r="M214" i="12" s="1"/>
  <c r="I214" i="12"/>
  <c r="K214" i="12"/>
  <c r="O214" i="12"/>
  <c r="Q214" i="12"/>
  <c r="V214" i="12"/>
  <c r="G216" i="12"/>
  <c r="M216" i="12" s="1"/>
  <c r="I216" i="12"/>
  <c r="K216" i="12"/>
  <c r="O216" i="12"/>
  <c r="Q216" i="12"/>
  <c r="V216" i="12"/>
  <c r="G218" i="12"/>
  <c r="M218" i="12" s="1"/>
  <c r="I218" i="12"/>
  <c r="K218" i="12"/>
  <c r="O218" i="12"/>
  <c r="Q218" i="12"/>
  <c r="V218" i="12"/>
  <c r="G220" i="12"/>
  <c r="M220" i="12" s="1"/>
  <c r="I220" i="12"/>
  <c r="K220" i="12"/>
  <c r="O220" i="12"/>
  <c r="Q220" i="12"/>
  <c r="V220" i="12"/>
  <c r="G222" i="12"/>
  <c r="M222" i="12" s="1"/>
  <c r="I222" i="12"/>
  <c r="K222" i="12"/>
  <c r="O222" i="12"/>
  <c r="Q222" i="12"/>
  <c r="V222" i="12"/>
  <c r="G224" i="12"/>
  <c r="M224" i="12" s="1"/>
  <c r="I224" i="12"/>
  <c r="K224" i="12"/>
  <c r="O224" i="12"/>
  <c r="Q224" i="12"/>
  <c r="V224" i="12"/>
  <c r="G226" i="12"/>
  <c r="M226" i="12" s="1"/>
  <c r="I226" i="12"/>
  <c r="K226" i="12"/>
  <c r="O226" i="12"/>
  <c r="Q226" i="12"/>
  <c r="V226" i="12"/>
  <c r="G228" i="12"/>
  <c r="M228" i="12" s="1"/>
  <c r="I228" i="12"/>
  <c r="K228" i="12"/>
  <c r="O228" i="12"/>
  <c r="Q228" i="12"/>
  <c r="V228" i="12"/>
  <c r="G230" i="12"/>
  <c r="M230" i="12" s="1"/>
  <c r="I230" i="12"/>
  <c r="K230" i="12"/>
  <c r="O230" i="12"/>
  <c r="Q230" i="12"/>
  <c r="V230" i="12"/>
  <c r="G233" i="12"/>
  <c r="G232" i="12" s="1"/>
  <c r="I233" i="12"/>
  <c r="K233" i="12"/>
  <c r="O233" i="12"/>
  <c r="Q233" i="12"/>
  <c r="V233" i="12"/>
  <c r="G234" i="12"/>
  <c r="M234" i="12" s="1"/>
  <c r="I234" i="12"/>
  <c r="K234" i="12"/>
  <c r="O234" i="12"/>
  <c r="Q234" i="12"/>
  <c r="V234" i="12"/>
  <c r="G235" i="12"/>
  <c r="M235" i="12" s="1"/>
  <c r="I235" i="12"/>
  <c r="K235" i="12"/>
  <c r="O235" i="12"/>
  <c r="Q235" i="12"/>
  <c r="V235" i="12"/>
  <c r="G236" i="12"/>
  <c r="M236" i="12" s="1"/>
  <c r="I236" i="12"/>
  <c r="K236" i="12"/>
  <c r="O236" i="12"/>
  <c r="Q236" i="12"/>
  <c r="V236" i="12"/>
  <c r="G238" i="12"/>
  <c r="M238" i="12" s="1"/>
  <c r="I238" i="12"/>
  <c r="K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M240" i="12" s="1"/>
  <c r="I240" i="12"/>
  <c r="K240" i="12"/>
  <c r="O240" i="12"/>
  <c r="Q240" i="12"/>
  <c r="V240" i="12"/>
  <c r="AF243" i="12"/>
  <c r="I19" i="1"/>
  <c r="I17" i="1"/>
  <c r="I16" i="1"/>
  <c r="H40" i="1"/>
  <c r="O8" i="14" l="1"/>
  <c r="O18" i="14"/>
  <c r="O13" i="14"/>
  <c r="I66" i="16"/>
  <c r="AE41" i="17"/>
  <c r="F47" i="1" s="1"/>
  <c r="H47" i="1" s="1"/>
  <c r="I47" i="1" s="1"/>
  <c r="Q66" i="16"/>
  <c r="Q36" i="17"/>
  <c r="I13" i="14"/>
  <c r="V24" i="15"/>
  <c r="I24" i="15"/>
  <c r="O66" i="16"/>
  <c r="K25" i="17"/>
  <c r="G13" i="14"/>
  <c r="I76" i="1" s="1"/>
  <c r="Q8" i="14"/>
  <c r="V25" i="17"/>
  <c r="I25" i="17"/>
  <c r="G8" i="14"/>
  <c r="I75" i="1" s="1"/>
  <c r="AE23" i="14"/>
  <c r="F44" i="1" s="1"/>
  <c r="H44" i="1" s="1"/>
  <c r="I44" i="1" s="1"/>
  <c r="K24" i="15"/>
  <c r="M24" i="15"/>
  <c r="O36" i="17"/>
  <c r="G18" i="14"/>
  <c r="Q25" i="17"/>
  <c r="V13" i="14"/>
  <c r="M233" i="12"/>
  <c r="M232" i="12" s="1"/>
  <c r="O8" i="13"/>
  <c r="I35" i="13"/>
  <c r="O35" i="13"/>
  <c r="G42" i="1"/>
  <c r="G39" i="1"/>
  <c r="G48" i="1" s="1"/>
  <c r="G25" i="1" s="1"/>
  <c r="A25" i="1" s="1"/>
  <c r="A26" i="1" s="1"/>
  <c r="G26" i="1" s="1"/>
  <c r="G41" i="1"/>
  <c r="V181" i="12"/>
  <c r="Q65" i="12"/>
  <c r="G65" i="12"/>
  <c r="I68" i="1" s="1"/>
  <c r="M66" i="12"/>
  <c r="I181" i="12"/>
  <c r="G181" i="12"/>
  <c r="I70" i="1" s="1"/>
  <c r="O98" i="12"/>
  <c r="K8" i="12"/>
  <c r="Q232" i="12"/>
  <c r="I232" i="12"/>
  <c r="Q35" i="13"/>
  <c r="I20" i="13"/>
  <c r="V232" i="12"/>
  <c r="K232" i="12"/>
  <c r="Q181" i="12"/>
  <c r="G98" i="12"/>
  <c r="I69" i="1" s="1"/>
  <c r="O65" i="12"/>
  <c r="V8" i="12"/>
  <c r="K181" i="12"/>
  <c r="I65" i="12"/>
  <c r="M11" i="12"/>
  <c r="M8" i="12" s="1"/>
  <c r="AE243" i="12"/>
  <c r="K20" i="13"/>
  <c r="Q20" i="13"/>
  <c r="G18" i="13"/>
  <c r="I72" i="1" s="1"/>
  <c r="V98" i="12"/>
  <c r="K98" i="12"/>
  <c r="Q8" i="12"/>
  <c r="I8" i="12"/>
  <c r="K35" i="13"/>
  <c r="V20" i="13"/>
  <c r="O232" i="12"/>
  <c r="O181" i="12"/>
  <c r="Q98" i="12"/>
  <c r="I98" i="12"/>
  <c r="V65" i="12"/>
  <c r="K65" i="12"/>
  <c r="O8" i="12"/>
  <c r="G8" i="12"/>
  <c r="V35" i="13"/>
  <c r="O20" i="13"/>
  <c r="K8" i="13"/>
  <c r="Q8" i="13"/>
  <c r="I8" i="13"/>
  <c r="K8" i="15"/>
  <c r="Q53" i="16"/>
  <c r="I53" i="16"/>
  <c r="V23" i="16"/>
  <c r="I23" i="16"/>
  <c r="V8" i="16"/>
  <c r="I8" i="16"/>
  <c r="M36" i="17"/>
  <c r="G28" i="17"/>
  <c r="I66" i="1" s="1"/>
  <c r="Q28" i="17"/>
  <c r="Q17" i="17"/>
  <c r="G8" i="17"/>
  <c r="Q8" i="17"/>
  <c r="V8" i="13"/>
  <c r="K18" i="14"/>
  <c r="Q18" i="14"/>
  <c r="I18" i="14"/>
  <c r="Q13" i="14"/>
  <c r="K8" i="14"/>
  <c r="I8" i="14"/>
  <c r="V8" i="15"/>
  <c r="I8" i="15"/>
  <c r="AE71" i="16"/>
  <c r="F46" i="1" s="1"/>
  <c r="H46" i="1" s="1"/>
  <c r="I46" i="1" s="1"/>
  <c r="O53" i="16"/>
  <c r="G53" i="16"/>
  <c r="I82" i="1" s="1"/>
  <c r="Q23" i="16"/>
  <c r="G23" i="16"/>
  <c r="I80" i="1" s="1"/>
  <c r="G8" i="16"/>
  <c r="Q8" i="16"/>
  <c r="O28" i="17"/>
  <c r="O8" i="17"/>
  <c r="V18" i="14"/>
  <c r="V8" i="14"/>
  <c r="G8" i="15"/>
  <c r="Q8" i="15"/>
  <c r="V53" i="16"/>
  <c r="K53" i="16"/>
  <c r="I34" i="16"/>
  <c r="O34" i="16"/>
  <c r="G34" i="16"/>
  <c r="I81" i="1" s="1"/>
  <c r="O23" i="16"/>
  <c r="O8" i="16"/>
  <c r="K36" i="17"/>
  <c r="G36" i="17"/>
  <c r="I84" i="1" s="1"/>
  <c r="K28" i="17"/>
  <c r="G25" i="17"/>
  <c r="I65" i="1" s="1"/>
  <c r="G17" i="17"/>
  <c r="I64" i="1" s="1"/>
  <c r="V17" i="17"/>
  <c r="K17" i="17"/>
  <c r="K8" i="17"/>
  <c r="K13" i="14"/>
  <c r="O24" i="15"/>
  <c r="G24" i="15"/>
  <c r="O8" i="15"/>
  <c r="V66" i="16"/>
  <c r="K66" i="16"/>
  <c r="Q34" i="16"/>
  <c r="M37" i="16"/>
  <c r="M34" i="16" s="1"/>
  <c r="V34" i="16"/>
  <c r="K34" i="16"/>
  <c r="K23" i="16"/>
  <c r="K8" i="16"/>
  <c r="V36" i="17"/>
  <c r="I36" i="17"/>
  <c r="V28" i="17"/>
  <c r="I28" i="17"/>
  <c r="I17" i="17"/>
  <c r="O17" i="17"/>
  <c r="V8" i="17"/>
  <c r="I8" i="17"/>
  <c r="M32" i="17"/>
  <c r="M28" i="17" s="1"/>
  <c r="M20" i="17"/>
  <c r="M17" i="17" s="1"/>
  <c r="M12" i="17"/>
  <c r="M8" i="17" s="1"/>
  <c r="M66" i="16"/>
  <c r="M53" i="16"/>
  <c r="G66" i="16"/>
  <c r="M24" i="16"/>
  <c r="M23" i="16" s="1"/>
  <c r="M15" i="16"/>
  <c r="M8" i="16" s="1"/>
  <c r="AE29" i="15"/>
  <c r="F45" i="1" s="1"/>
  <c r="H45" i="1" s="1"/>
  <c r="I45" i="1" s="1"/>
  <c r="M22" i="15"/>
  <c r="M21" i="15" s="1"/>
  <c r="M15" i="15"/>
  <c r="M8" i="15" s="1"/>
  <c r="M18" i="14"/>
  <c r="M8" i="14"/>
  <c r="M14" i="14"/>
  <c r="M13" i="14" s="1"/>
  <c r="M20" i="13"/>
  <c r="M35" i="13"/>
  <c r="M8" i="13"/>
  <c r="AE44" i="13"/>
  <c r="F43" i="1" s="1"/>
  <c r="H43" i="1" s="1"/>
  <c r="I43" i="1" s="1"/>
  <c r="G35" i="13"/>
  <c r="M34" i="13"/>
  <c r="M33" i="13" s="1"/>
  <c r="G20" i="13"/>
  <c r="I73" i="1" s="1"/>
  <c r="G8" i="13"/>
  <c r="M65" i="12"/>
  <c r="M98" i="12"/>
  <c r="M182" i="12"/>
  <c r="M181" i="12" s="1"/>
  <c r="J28" i="1"/>
  <c r="J26" i="1"/>
  <c r="G38" i="1"/>
  <c r="F38" i="1"/>
  <c r="J23" i="1"/>
  <c r="J24" i="1"/>
  <c r="J25" i="1"/>
  <c r="J27" i="1"/>
  <c r="E24" i="1"/>
  <c r="E26" i="1"/>
  <c r="G23" i="14" l="1"/>
  <c r="I83" i="1"/>
  <c r="I20" i="1" s="1"/>
  <c r="G29" i="15"/>
  <c r="I77" i="1"/>
  <c r="I67" i="1"/>
  <c r="G243" i="12"/>
  <c r="I71" i="1"/>
  <c r="G44" i="13"/>
  <c r="F42" i="1"/>
  <c r="H42" i="1" s="1"/>
  <c r="I42" i="1" s="1"/>
  <c r="F39" i="1"/>
  <c r="F41" i="1"/>
  <c r="H41" i="1" s="1"/>
  <c r="I41" i="1" s="1"/>
  <c r="I79" i="1"/>
  <c r="G71" i="16"/>
  <c r="I63" i="1"/>
  <c r="G41" i="17"/>
  <c r="F48" i="1" l="1"/>
  <c r="H39" i="1"/>
  <c r="I18" i="1"/>
  <c r="I21" i="1" s="1"/>
  <c r="I85" i="1"/>
  <c r="J63" i="1" l="1"/>
  <c r="J73" i="1"/>
  <c r="J76" i="1"/>
  <c r="J71" i="1"/>
  <c r="J84" i="1"/>
  <c r="J68" i="1"/>
  <c r="J83" i="1"/>
  <c r="J67" i="1"/>
  <c r="J80" i="1"/>
  <c r="J77" i="1"/>
  <c r="J70" i="1"/>
  <c r="J66" i="1"/>
  <c r="J74" i="1"/>
  <c r="J69" i="1"/>
  <c r="J79" i="1"/>
  <c r="J65" i="1"/>
  <c r="J81" i="1"/>
  <c r="J82" i="1"/>
  <c r="J75" i="1"/>
  <c r="J64" i="1"/>
  <c r="J78" i="1"/>
  <c r="J72" i="1"/>
  <c r="I39" i="1"/>
  <c r="I48" i="1" s="1"/>
  <c r="H48" i="1"/>
  <c r="G23" i="1"/>
  <c r="G28" i="1"/>
  <c r="J41" i="1" l="1"/>
  <c r="J47" i="1"/>
  <c r="J46" i="1"/>
  <c r="J44" i="1"/>
  <c r="J39" i="1"/>
  <c r="J48" i="1" s="1"/>
  <c r="J43" i="1"/>
  <c r="J45" i="1"/>
  <c r="J42" i="1"/>
  <c r="A23" i="1"/>
  <c r="A24" i="1" s="1"/>
  <c r="G24" i="1" s="1"/>
  <c r="A27" i="1" s="1"/>
  <c r="A29" i="1" s="1"/>
  <c r="G29" i="1" s="1"/>
  <c r="G27" i="1" s="1"/>
  <c r="J8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<sst xmlns="http://schemas.openxmlformats.org/spreadsheetml/2006/main" count="2594" uniqueCount="539">
  <si>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</si>
  <si>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</si>
  <si>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</si>
  <si>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</si>
  <si>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</si>
  <si>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</si>
  <si>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</si>
  <si>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</si>
  <si>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</si>
  <si>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</si>
  <si>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</si>
  <si>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</si>
  <si>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</si>
  <si>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</si>
  <si>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</si>
  <si>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</si>
  <si>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</si>
  <si>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</si>
  <si>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</si>
  <si>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</si>
  <si>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</si>
  <si>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</si>
  <si>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</si>
  <si>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</si>
  <si>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</si>
  <si>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</si>
  <si>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</si>
  <si>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</si>
  <si>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</si>
  <si>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</si>
  <si>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</si>
  <si>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</si>
  <si>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</si>
  <si>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</si>
  <si>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</si>
  <si>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</si>
  <si>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</si>
  <si>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</si>
  <si>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</si>
  <si>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</si>
  <si>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</si>
  <si>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</si>
  <si>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</si>
  <si>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137006</t>
  </si>
  <si>
    <t>MSSS Boskovice - realizace EPS</t>
  </si>
  <si>
    <t>MĚSTO BOSKOVICE</t>
  </si>
  <si>
    <t>Masarykovo náměstí 4/2</t>
  </si>
  <si>
    <t>Boskovice-Boskovice</t>
  </si>
  <si>
    <t>68001</t>
  </si>
  <si>
    <t>00279978</t>
  </si>
  <si>
    <t>CZ00279978</t>
  </si>
  <si>
    <t>Stavba</t>
  </si>
  <si>
    <t>Stavební objekt</t>
  </si>
  <si>
    <t>01</t>
  </si>
  <si>
    <t>MSSS</t>
  </si>
  <si>
    <t>D.1.4.1.1</t>
  </si>
  <si>
    <t>Slaboproudá elektroinstalace - EPS</t>
  </si>
  <si>
    <t>D.1.4.1.2</t>
  </si>
  <si>
    <t>Slaboproudá elektroinstalace - grafická nadstavba</t>
  </si>
  <si>
    <t>D.1.4.1.3</t>
  </si>
  <si>
    <t>Slaboproudá elektroinstalace - samozavírače dveří</t>
  </si>
  <si>
    <t>D.1.4.1.4</t>
  </si>
  <si>
    <t>Slaboproudá elektroinstalace - výtahy</t>
  </si>
  <si>
    <t>D.1.4.1.5</t>
  </si>
  <si>
    <t>Slaboproudá elektroinstalace - odblokování dveří</t>
  </si>
  <si>
    <t>D.1.4.2</t>
  </si>
  <si>
    <t>Silnoprodá elektroinstalace</t>
  </si>
  <si>
    <t>Celkem za stavbu</t>
  </si>
  <si>
    <t>CZK</t>
  </si>
  <si>
    <t>#POPS</t>
  </si>
  <si>
    <t>Popis stavby: 137006 - MSSS Boskovice - realizace EPS</t>
  </si>
  <si>
    <t>#POPO</t>
  </si>
  <si>
    <t>Popis objektu: 01 - MSSS</t>
  </si>
  <si>
    <t>#POPR</t>
  </si>
  <si>
    <t>Popis rozpočtu: D.1.4.1.1 - Slaboproudá elektroinstalace - EPS</t>
  </si>
  <si>
    <t>Popis rozpočtu: D.1.4.1.2 - Slaboproudá elektroinstalace - grafická nadstavba</t>
  </si>
  <si>
    <t>Popis rozpočtu: D.1.4.1.3 - Slaboproudá elektroinstalace - samozavírače dveří</t>
  </si>
  <si>
    <t>Popis rozpočtu: D.1.4.1.4 - Slaboproudá elektroinstalace - výtahy</t>
  </si>
  <si>
    <t>Popis rozpočtu: D.1.4.1.5 - Slaboproudá elektroinstalace - odblokování dveří</t>
  </si>
  <si>
    <t>Popis rozpočtu: D.1.4.2 - Silnoprodá elektroinstalace</t>
  </si>
  <si>
    <t>Rekapitulace dílů</t>
  </si>
  <si>
    <t>Typ dílu</t>
  </si>
  <si>
    <t>M21a</t>
  </si>
  <si>
    <t>C21M - Elektromontáže</t>
  </si>
  <si>
    <t>M21b</t>
  </si>
  <si>
    <t>Materiály</t>
  </si>
  <si>
    <t>M21c</t>
  </si>
  <si>
    <t>Dodávky zařízení (specifikace)</t>
  </si>
  <si>
    <t>M21d</t>
  </si>
  <si>
    <t>Práce v HZS</t>
  </si>
  <si>
    <t>M22a</t>
  </si>
  <si>
    <t>Dodávka - technologie:</t>
  </si>
  <si>
    <t>M22b</t>
  </si>
  <si>
    <t>Dodávka - elektroinstalační materiál:</t>
  </si>
  <si>
    <t>M22c</t>
  </si>
  <si>
    <t>Montáž - technologie:</t>
  </si>
  <si>
    <t>M22d</t>
  </si>
  <si>
    <t>Montáž - elektroinstalační materiál:</t>
  </si>
  <si>
    <t>M22e</t>
  </si>
  <si>
    <t>M22f</t>
  </si>
  <si>
    <t>M22g</t>
  </si>
  <si>
    <t>M22h</t>
  </si>
  <si>
    <t>M22i</t>
  </si>
  <si>
    <t>Dodávka - technologie</t>
  </si>
  <si>
    <t>M22j</t>
  </si>
  <si>
    <t>Montáž - technologie</t>
  </si>
  <si>
    <t>M22k</t>
  </si>
  <si>
    <t>M22l</t>
  </si>
  <si>
    <t>M22m</t>
  </si>
  <si>
    <t>M22n</t>
  </si>
  <si>
    <t>M22o</t>
  </si>
  <si>
    <t>M22p</t>
  </si>
  <si>
    <t>ON</t>
  </si>
  <si>
    <t>Ostatní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</si>
  <si>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</si>
  <si>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</si>
  <si>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</si>
  <si>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</si>
  <si>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</si>
  <si>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</si>
  <si>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</si>
  <si>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</si>
  <si>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</si>
  <si>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</si>
  <si>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</si>
  <si>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</si>
  <si>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</si>
  <si>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</si>
  <si>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</si>
  <si>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</si>
  <si>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</si>
  <si>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</si>
  <si>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</si>
  <si>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</si>
  <si>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</si>
  <si>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</si>
  <si>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</si>
  <si>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</si>
  <si>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</si>
  <si>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</si>
  <si>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</si>
  <si>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</si>
  <si>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</si>
  <si>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</si>
  <si>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PC001</t>
  </si>
  <si>
    <t>ks</t>
  </si>
  <si>
    <t>Vlastní</t>
  </si>
  <si>
    <t>Indiv</t>
  </si>
  <si>
    <t>Specifikace</t>
  </si>
  <si>
    <t>Běžná</t>
  </si>
  <si>
    <t>POL3_0</t>
  </si>
  <si>
    <t>POP</t>
  </si>
  <si>
    <t>příloha č. 104</t>
  </si>
  <si>
    <t>PC002</t>
  </si>
  <si>
    <t>Komunikační modul RS 485/422 Slouží k síťování ústředen  a tabel obsluhy  na kruhovém nebo, jednoduchém izolovaném vedení komunikační linky  RS 485/422.</t>
  </si>
  <si>
    <t>příloha č. 104, modul pol. PC001</t>
  </si>
  <si>
    <t>PC003</t>
  </si>
  <si>
    <t>Deska periferií GSM(LTE)/LAN</t>
  </si>
  <si>
    <t>PC004</t>
  </si>
  <si>
    <t>PC005</t>
  </si>
  <si>
    <t>Tablo obsluhy</t>
  </si>
  <si>
    <t>příloha č. 104,107,108,110,114,117</t>
  </si>
  <si>
    <t>PC006</t>
  </si>
  <si>
    <t>Hlásič multisenzorový interaktivní s izolátorem</t>
  </si>
  <si>
    <t>příloha č. 102,103,104,1107,108,112</t>
  </si>
  <si>
    <t>PC007</t>
  </si>
  <si>
    <t>Hlásič optický interaktivní s izolátorem, IP65</t>
  </si>
  <si>
    <t>příloha č. 106,111,116</t>
  </si>
  <si>
    <t>PC008</t>
  </si>
  <si>
    <t>Hlásič kouře optický interaktivní s izolátorem</t>
  </si>
  <si>
    <t>příloha č. 102-105,107-110,113-115</t>
  </si>
  <si>
    <t>PC009</t>
  </si>
  <si>
    <t>Hlásič teplot interaktivní,(45÷90)°C</t>
  </si>
  <si>
    <t>příloha č. 1102-105,107,109</t>
  </si>
  <si>
    <t>PC010</t>
  </si>
  <si>
    <t>Zásuvka pro adresovatelné a interaktivní hlásiče</t>
  </si>
  <si>
    <t>příloha č. 102-105,107-110,114-115</t>
  </si>
  <si>
    <t>PC011</t>
  </si>
  <si>
    <t>Zásuvka pro hlásiče s vyšším krytím</t>
  </si>
  <si>
    <t>PC012</t>
  </si>
  <si>
    <t>Tlačítkový hlásič</t>
  </si>
  <si>
    <t>příloha č. 103-1105,107-110,113-115</t>
  </si>
  <si>
    <t>PC013</t>
  </si>
  <si>
    <t>Paralelní signalizace LED</t>
  </si>
  <si>
    <t>příloha č. 102,103,104,107,108,112</t>
  </si>
  <si>
    <t>PC014</t>
  </si>
  <si>
    <t>Siréna,9-28Vss, 102 dB, odběr 16mA/24V, IP 65, vysoká patice, rudá, CPD</t>
  </si>
  <si>
    <t>příloha č. 102,104, 108,112,114</t>
  </si>
  <si>
    <t>PC015</t>
  </si>
  <si>
    <t>Spínaný zdroj, EN54-4,27,6V/1,8A trvale, 0,7A vyhrezeno pro AKU 2x17Ah, CPD</t>
  </si>
  <si>
    <t>příloha č. 107</t>
  </si>
  <si>
    <t>PC016</t>
  </si>
  <si>
    <t>Akumulátor EPS 2x12V/17Ah</t>
  </si>
  <si>
    <t>příloha č. 104,107</t>
  </si>
  <si>
    <t>PC017</t>
  </si>
  <si>
    <t>Modul reléový (2x relé) pro tablo</t>
  </si>
  <si>
    <t>PC018</t>
  </si>
  <si>
    <t>Oddělovací relé 24V 2x přepínací kontakt 8A na DIN lištu, signalizační LED,</t>
  </si>
  <si>
    <t>PC019</t>
  </si>
  <si>
    <t>Obslužné pole požární ochrany OPPO na lince RS485</t>
  </si>
  <si>
    <t>PC020</t>
  </si>
  <si>
    <t>Klíčový trezor požární ochrany včetně vložky FAB, 24 V, 160 mA, kontakt sabotáže, kontakt otevření, dveří, kontakt přítomnosti objektového klíče, venkovní prostředí, IP 44, 2x klíč</t>
  </si>
  <si>
    <t>PC021</t>
  </si>
  <si>
    <t>Předstěna EI45 DP1 pro ústřednu včetně dvířek EI30 DP1 500x800mm a přizdívka ke stěně z SDK pod, tablo v podkroví DS-B</t>
  </si>
  <si>
    <t>Práce</t>
  </si>
  <si>
    <t>POL1_9</t>
  </si>
  <si>
    <t>PC022</t>
  </si>
  <si>
    <t>Signalizační světlo k KTPO CPD</t>
  </si>
  <si>
    <t>PC023</t>
  </si>
  <si>
    <t>Rozvodnice kovová pro pomocná relé včetně DIN lišty</t>
  </si>
  <si>
    <t>PC024</t>
  </si>
  <si>
    <t>Přepěťová ochrana napájení 230VAC 3. stupeň s VF filtrem</t>
  </si>
  <si>
    <t>příloha č. 104, 107 ( zdroj ústředny, zdroj Z4,Z5)</t>
  </si>
  <si>
    <t>PC025</t>
  </si>
  <si>
    <t>Přepěťová ochrana hlásičové linky, RS485, napájení 24VDC</t>
  </si>
  <si>
    <t>říloha č. 104, 107 (  linky hlásičů, RS485)</t>
  </si>
  <si>
    <t>PC026</t>
  </si>
  <si>
    <t>Označení technologií</t>
  </si>
  <si>
    <t>příloha č. 102-116</t>
  </si>
  <si>
    <t>PC027</t>
  </si>
  <si>
    <t>Provozní knika EPS</t>
  </si>
  <si>
    <t>PC028</t>
  </si>
  <si>
    <t>Stíněný kabel 2x2x0,8, B2cas1d1 - hlásičová linka</t>
  </si>
  <si>
    <t>m</t>
  </si>
  <si>
    <t>příloha č. 102-116, kruh L1,L2,L3,L4</t>
  </si>
  <si>
    <t>PC029</t>
  </si>
  <si>
    <t>Stíněný kabel 2x2x0,8, P15-R B2cas1d1 - vypnutí VZT DS-A,</t>
  </si>
  <si>
    <t>příloha č. 102-105</t>
  </si>
  <si>
    <t>PC030</t>
  </si>
  <si>
    <t>Stíněný kabel 2x2x0,8 , PH30-R, B2cas1d1 -T4-REL1,REL2,3</t>
  </si>
  <si>
    <t>PC031</t>
  </si>
  <si>
    <t>Stíněný kabel 2x2x0,8 PH60-R dle ZP-27/2008, B2cas1d1, ohniodolný dle ČSN IEC60331-linka Master, RS485, OPPO, KTPO</t>
  </si>
  <si>
    <t>příloha č. 104,107-110, 113,114</t>
  </si>
  <si>
    <t>PC032</t>
  </si>
  <si>
    <t>Stíněný kabel 2x2x0,8 PH60-R dle ZP-27/2008, B2cas1d1, ohniodolný dle ČSN IEC60331-linka sirén</t>
  </si>
  <si>
    <t>příloha č. 102-104, 107,108,112-114</t>
  </si>
  <si>
    <t>PC033</t>
  </si>
  <si>
    <t>Stíněný kabel 2x2x0,8 PH30-R dle ZP-27/2008, B2cas1d1, ohniodolný dle ČSN IEC60331-odvětrání CHÚC</t>
  </si>
  <si>
    <t>PC034</t>
  </si>
  <si>
    <t>Kabel 2x1,5, B2cas1d1 - dveře za provozu otevřené</t>
  </si>
  <si>
    <t>příloha č. 107-110, 113-115</t>
  </si>
  <si>
    <t>PC035</t>
  </si>
  <si>
    <t>Napájecí kabel síťový 3x1,5 PH60-R dle ZP-27/2008, B2cas1d1, ohniodolný dle ČSN IEC60331- ústředna, EPS, pomocný napájecí zdroj Z4</t>
  </si>
  <si>
    <t>příloha č. 104, 107-109</t>
  </si>
  <si>
    <t>PC036</t>
  </si>
  <si>
    <t>CYA6 zž</t>
  </si>
  <si>
    <t>příloha č. 103-113</t>
  </si>
  <si>
    <t>PC037</t>
  </si>
  <si>
    <t>Krabice odbočná kulatá pod omítku s víčkem KO68 bezhalogenová</t>
  </si>
  <si>
    <t>PC038</t>
  </si>
  <si>
    <t>Samozhášivá trubka vyrobená z PP s nízkou kouřivostí,  ohebná na povrch a pod omítku prům. 29 mm, vhodná pro prostory s důrazem na ochranu osob a majetku</t>
  </si>
  <si>
    <t>PC039</t>
  </si>
  <si>
    <t>Vkládací lišta 20x20 mm, bezhalogenová</t>
  </si>
  <si>
    <t>příloha č.102,107</t>
  </si>
  <si>
    <t>PC040</t>
  </si>
  <si>
    <t>Drátový žlab 100x60mm PR30-P nebo lepší včetně nosníku s konzolami nebo závitovými tyčemi</t>
  </si>
  <si>
    <t>PC041</t>
  </si>
  <si>
    <t>Příchytky pro jeden nebo dva kabely ohniodolné pro slaboproud včetně vrutu</t>
  </si>
  <si>
    <t>příloha č. 102-104, 107-110,112-114</t>
  </si>
  <si>
    <t>PC042</t>
  </si>
  <si>
    <t>Drobný blíže nespecifikovaný elektorinstalační materiál (hmoždinky, štítky, popisky, atd.)</t>
  </si>
  <si>
    <t>příloha č. 109-113</t>
  </si>
  <si>
    <t>PC044</t>
  </si>
  <si>
    <t>PC046</t>
  </si>
  <si>
    <t>PC047</t>
  </si>
  <si>
    <t>PC048</t>
  </si>
  <si>
    <t>PC049</t>
  </si>
  <si>
    <t>PC050</t>
  </si>
  <si>
    <t>PC051</t>
  </si>
  <si>
    <t>Hlásič teplotní</t>
  </si>
  <si>
    <t>příloha č. 102-105,107,109</t>
  </si>
  <si>
    <t>PC052</t>
  </si>
  <si>
    <t>PC053</t>
  </si>
  <si>
    <t>PC054</t>
  </si>
  <si>
    <t>příloha č. 103-105,107-110,113-115</t>
  </si>
  <si>
    <t>PC055</t>
  </si>
  <si>
    <t>PC056</t>
  </si>
  <si>
    <t>Siréna,9-28Vss, 102 dB, odběr 16mA/24V, IP 65, vysoká patice, rudá</t>
  </si>
  <si>
    <t>PC057</t>
  </si>
  <si>
    <t>PC058</t>
  </si>
  <si>
    <t>příloha č. 108</t>
  </si>
  <si>
    <t>PC059</t>
  </si>
  <si>
    <t>příloha č.104,107</t>
  </si>
  <si>
    <t>PC060</t>
  </si>
  <si>
    <t>PC061</t>
  </si>
  <si>
    <t>PC062</t>
  </si>
  <si>
    <t>PC063</t>
  </si>
  <si>
    <t>PC064</t>
  </si>
  <si>
    <t>PC065</t>
  </si>
  <si>
    <t>PC066</t>
  </si>
  <si>
    <t>PC067</t>
  </si>
  <si>
    <t>PC068</t>
  </si>
  <si>
    <t>Programování základních parametrů ústředny EPS</t>
  </si>
  <si>
    <t>PC069</t>
  </si>
  <si>
    <t>Programování a oživení systému na jeden detektor EPS</t>
  </si>
  <si>
    <t>PC070</t>
  </si>
  <si>
    <t>Provedení zkoušky TIČR pro EPS</t>
  </si>
  <si>
    <t>PC071</t>
  </si>
  <si>
    <t>Provedení koordinační funkční zkoušky EPS</t>
  </si>
  <si>
    <t>PC072</t>
  </si>
  <si>
    <t>Výchozí revize systému EPS na jeden detektor</t>
  </si>
  <si>
    <t>PC073</t>
  </si>
  <si>
    <t>Demontáž ústředny EPS čtyř nebo vícekruhové</t>
  </si>
  <si>
    <t>PC074</t>
  </si>
  <si>
    <t>Demontáž hlásiče automatického bodového</t>
  </si>
  <si>
    <t>příloha č. 102-110,113-115</t>
  </si>
  <si>
    <t>PC075</t>
  </si>
  <si>
    <t>Demontáž tlačítkového hlásiče se sklíčkem</t>
  </si>
  <si>
    <t>PC076</t>
  </si>
  <si>
    <t>Demontáž soklu hlásiče nebo patice</t>
  </si>
  <si>
    <t>PC077</t>
  </si>
  <si>
    <t>Demontáž sirény nebo majáku nebo signalizace</t>
  </si>
  <si>
    <t>příloha č. 104,</t>
  </si>
  <si>
    <t>PC078</t>
  </si>
  <si>
    <t>Demontáž napájecího zdroje</t>
  </si>
  <si>
    <t>PC079</t>
  </si>
  <si>
    <t>Demontáž akumulátoru EPS 2x12V/17Ah</t>
  </si>
  <si>
    <t>PC080</t>
  </si>
  <si>
    <t>Demontáž vstupně výstupního reléového prvku 1 kontakt s krytem</t>
  </si>
  <si>
    <t>PC081</t>
  </si>
  <si>
    <t>Montáž přepěťové ochrany pro slaboproudá zařízení</t>
  </si>
  <si>
    <t>příloha č. 104, 107 ( zdroj ústředny, zdroj Z4, Z5, linky hlásičů, RS485)</t>
  </si>
  <si>
    <t>PC082</t>
  </si>
  <si>
    <t>Provozní kniha EPS</t>
  </si>
  <si>
    <t>příloha č. 109-113, 116</t>
  </si>
  <si>
    <t>PC083</t>
  </si>
  <si>
    <t>PC084</t>
  </si>
  <si>
    <t>PC085</t>
  </si>
  <si>
    <t>Stíněný kabel 2x2x0,8 , PH30-R, B2cas1d1 -T4-REL1,2,3</t>
  </si>
  <si>
    <t>příloha č. 17</t>
  </si>
  <si>
    <t>PC086</t>
  </si>
  <si>
    <t>PC087</t>
  </si>
  <si>
    <t>PC088</t>
  </si>
  <si>
    <t>PC089</t>
  </si>
  <si>
    <t>PC090</t>
  </si>
  <si>
    <t>PC091</t>
  </si>
  <si>
    <t>PC092</t>
  </si>
  <si>
    <t>Montáž krabic pro slaboproud zapuštěných plastových odbočných kruhových s víčkem a se zasekáním</t>
  </si>
  <si>
    <t>PC093</t>
  </si>
  <si>
    <t>Montáž trubek pro slaboproud plastových ohebných uložených volně na příchytky</t>
  </si>
  <si>
    <t>PC094</t>
  </si>
  <si>
    <t>Montáž trubek pro slaboproud plastových ohebných uložených pod omítku</t>
  </si>
  <si>
    <t>PC095</t>
  </si>
  <si>
    <t>příloha č. 102,107</t>
  </si>
  <si>
    <t>PC096</t>
  </si>
  <si>
    <t>Montáž kabelového žlabu pro slaboproud drátěného včetně nosníku s konzolami nebo závitovými tyčemi</t>
  </si>
  <si>
    <t>PC097</t>
  </si>
  <si>
    <t>Drážka pro trubku pr 29 s uložením pod omítku minimálně 10mm včetně zapravení hrubou omítkou a, zaomítání štukovou omítkou a výmalby v rozsahu provedení drážky</t>
  </si>
  <si>
    <t>PC098</t>
  </si>
  <si>
    <t>Drážka pro jeden až dva kabely s uložením pod omítku minimálně 10mm včetně zapravení hrubou omítkou, a zaomítání štukovou omítkou a výmalby v rozsahu provedení drážky</t>
  </si>
  <si>
    <t>PC099</t>
  </si>
  <si>
    <t>Montáž příchytky pro kabely samostatné ohniodolné pro slaboproud včetně vrtání otvoru</t>
  </si>
  <si>
    <t>PC100</t>
  </si>
  <si>
    <t>Vyhledání trasy vedení vůči stávajícím elektroinstalacím</t>
  </si>
  <si>
    <t>PC101</t>
  </si>
  <si>
    <t>kpl</t>
  </si>
  <si>
    <t>PC102</t>
  </si>
  <si>
    <t>Demontáže rastrových podhledů ( vyjmutí SDK dílců)</t>
  </si>
  <si>
    <t>HZS</t>
  </si>
  <si>
    <t>příloha č. 103-105,107</t>
  </si>
  <si>
    <t>PC103</t>
  </si>
  <si>
    <t>Opětovná montáž rastrových podhledů</t>
  </si>
  <si>
    <t>PC104</t>
  </si>
  <si>
    <t>Požárně těsnící materiál do prostupu</t>
  </si>
  <si>
    <t>PC105</t>
  </si>
  <si>
    <t>Průrazy stěnou a opětné utěsnění</t>
  </si>
  <si>
    <t>PC106</t>
  </si>
  <si>
    <t>Likvidace odpadů (v tunách)</t>
  </si>
  <si>
    <t>t</t>
  </si>
  <si>
    <t>PC107</t>
  </si>
  <si>
    <t>Prováděcí dokumentace</t>
  </si>
  <si>
    <t>PC108</t>
  </si>
  <si>
    <t>Dokumentace skutečného provedení</t>
  </si>
  <si>
    <t>OPN</t>
  </si>
  <si>
    <t>POL13_0</t>
  </si>
  <si>
    <t>PC109</t>
  </si>
  <si>
    <t>Příprava na montáž</t>
  </si>
  <si>
    <t>PC110</t>
  </si>
  <si>
    <t>Součinnost s IT specialistem uživatele</t>
  </si>
  <si>
    <t>PC111</t>
  </si>
  <si>
    <t>Práce technika / specialisty</t>
  </si>
  <si>
    <t>PC112</t>
  </si>
  <si>
    <t>Zaškolení obsluhy, zkušební provoz</t>
  </si>
  <si>
    <t>PC113</t>
  </si>
  <si>
    <t>Projektové řízení - PM</t>
  </si>
  <si>
    <t>SUM</t>
  </si>
  <si>
    <t>END</t>
  </si>
  <si>
    <t>Integrační bezpečnostní systém - driver EPS</t>
  </si>
  <si>
    <t>CyberPower SNMP Expansion card RMCARD205, s podporou Enviro Sensor</t>
  </si>
  <si>
    <t>Dotykový monitor: 23.8",IPS,mat,16:9,1920x1080, touch, 178/178, 4/6/16ms, 250cd/m2, 1000:1, DP, USB,, VESA, Pivot, repro, propojovací kabel DP-DP</t>
  </si>
  <si>
    <t>Drobný instalační materiál (propojovací kabely apod.)</t>
  </si>
  <si>
    <t>PC11</t>
  </si>
  <si>
    <t>Vytvoření mapových podkladů</t>
  </si>
  <si>
    <t>Oživení a konfigurace aplikace</t>
  </si>
  <si>
    <t>hod</t>
  </si>
  <si>
    <t>Vytvoření a umístění symbolu</t>
  </si>
  <si>
    <t>Začlenění do stávající infrastruktury</t>
  </si>
  <si>
    <t>Funkční zkouška systémů</t>
  </si>
  <si>
    <t>Zkušební provoz</t>
  </si>
  <si>
    <t>Zaškolení uživatele</t>
  </si>
  <si>
    <t>Výchozí revize elektrického zařízení</t>
  </si>
  <si>
    <t>Koordinační činnost</t>
  </si>
  <si>
    <t>Projekční práce</t>
  </si>
  <si>
    <t>Příloha: č.05</t>
  </si>
  <si>
    <t>Příloha: č.03-10</t>
  </si>
  <si>
    <t>Demontáž stávajícÍ tec hnologie</t>
  </si>
  <si>
    <t>Příloha: č.02</t>
  </si>
  <si>
    <t>Likvidace odpadů</t>
  </si>
  <si>
    <t>Zaměření</t>
  </si>
  <si>
    <t>Příprava na montáž, zaměření</t>
  </si>
  <si>
    <t>Řídicí karta (úprava+program) DS-A</t>
  </si>
  <si>
    <t>Příloha: č.102</t>
  </si>
  <si>
    <t>UPS (1600) DS-A</t>
  </si>
  <si>
    <t>Bezpečnostní relé DS-A</t>
  </si>
  <si>
    <t>Snímač+magnety DS-A</t>
  </si>
  <si>
    <t>Doplnění klíčových ovladačů výtahů v DS-B( vně i ve výtahu)</t>
  </si>
  <si>
    <t>Příloha: č.107</t>
  </si>
  <si>
    <t>Drobný spojovací materiál</t>
  </si>
  <si>
    <t>Úprava řízení výtahu</t>
  </si>
  <si>
    <t>Příloha: č.103-110</t>
  </si>
  <si>
    <t>Zkoušky, protokol</t>
  </si>
  <si>
    <t>Výkresová dokumentace skutečného provedení - doplnění</t>
  </si>
  <si>
    <t>Příloha: č.103,107,108,113</t>
  </si>
  <si>
    <t>Elektromechanický hluboký samozamykací panikový zámek pro požárně odolné dveře, kování klika-klika,, dělený čtyřhran, přechodka zadlabávací, systémový kabel s konektorem 6m</t>
  </si>
  <si>
    <t>Nouzové tlačítko pro únik s aretací- zelené</t>
  </si>
  <si>
    <t>Lišta k elektrickému zámku</t>
  </si>
  <si>
    <t>Tabulka označení nouzového tlačítka dle PBŘ</t>
  </si>
  <si>
    <t>Příloha: č.103,107,108, 113</t>
  </si>
  <si>
    <t>Příloha: č.108</t>
  </si>
  <si>
    <t>Napájecí kabel síťový 3x1,5 PH30-R dle ZP-27/2008, B2cas1d1, ohniodolný dle ČSN IEC60331- posuvné, dveře v DS-B</t>
  </si>
  <si>
    <t>Příloha: č.107, 108</t>
  </si>
  <si>
    <t>Kabel 2x1,5 , B2cas1d1 - el.otvírače 24V</t>
  </si>
  <si>
    <t>Stíněný kabel 2x2x0,8 , B2cas1d1, PH30-R dle ZP-27/2008- ovládání posuvných dveří</t>
  </si>
  <si>
    <t>Montáž elektromechanického samozamykacího zámku s panikovou funkcí</t>
  </si>
  <si>
    <t>Montáž lišty nerezové k elektrickému zámku</t>
  </si>
  <si>
    <t>Montáž nouzového tlačítka s aretací</t>
  </si>
  <si>
    <t>Úprava stávajícího komunikačního tabla k domácímu telefonu</t>
  </si>
  <si>
    <t>Příloha: č.103,107</t>
  </si>
  <si>
    <t>Úprava zapojení posuvných dveří</t>
  </si>
  <si>
    <t>Montáž protizákmitové ochrany</t>
  </si>
  <si>
    <t>Označení tabulkami</t>
  </si>
  <si>
    <t>Příloha: č.103,107,108</t>
  </si>
  <si>
    <t>Příloha: č.103,1074,108, 113</t>
  </si>
  <si>
    <t>Příloha: č.103,107, 108,113</t>
  </si>
  <si>
    <t>210010368</t>
  </si>
  <si>
    <t>FireBox s násuvnými těsnicími průchodkami, dvojité svorky</t>
  </si>
  <si>
    <t>210010522R00</t>
  </si>
  <si>
    <t>Odvíčkování nebo zavíčkování krabic víčko na šroub</t>
  </si>
  <si>
    <t>kus</t>
  </si>
  <si>
    <t>M21</t>
  </si>
  <si>
    <t>RTS 23/ II</t>
  </si>
  <si>
    <t>210020651R00</t>
  </si>
  <si>
    <t xml:space="preserve">Montáž ocelové konstrukce nosné, pro zařízení do 5 kg,  ,  </t>
  </si>
  <si>
    <t>210020922R00</t>
  </si>
  <si>
    <t xml:space="preserve">Montáž požární ucpávky průchodu stěnou,  , tloušťky 30 cm </t>
  </si>
  <si>
    <t>m2</t>
  </si>
  <si>
    <t>210020952RT1</t>
  </si>
  <si>
    <t>Montáž výstražné tabulky z polystyrénu včetně dodávky štítku, formát A2-A5</t>
  </si>
  <si>
    <t>210140431</t>
  </si>
  <si>
    <t>Požární tlačítko 120x120x50 IP55 4 pozice na kontakty, Central Stop, Total STOP</t>
  </si>
  <si>
    <t>210810045</t>
  </si>
  <si>
    <t>211010006R00</t>
  </si>
  <si>
    <t>Osazení hmoždinky do zdiva z ostrých cihel nebo kamene, průměr 8 mm</t>
  </si>
  <si>
    <t>00345</t>
  </si>
  <si>
    <t>FireBox s násuvnými těsnicími průchodkami, dvojité svorky - spec. viz výkres č. 2</t>
  </si>
  <si>
    <t>00942</t>
  </si>
  <si>
    <t>Požární tlačítko s čelním prosklením 120x120x50 IP55 4 pozice na kontakty, Central Stop, Total STOP</t>
  </si>
  <si>
    <t>04135</t>
  </si>
  <si>
    <t>protipožár.ucpávka průchodu stěnou tl. 15-50cm</t>
  </si>
  <si>
    <t>05151</t>
  </si>
  <si>
    <t>Kotva s dříkem MMS-plus ST 6×55, s připojovacím závitem</t>
  </si>
  <si>
    <t>06011</t>
  </si>
  <si>
    <t>výstr.a označ.tab."TOTAL a CENTRAL STOP"</t>
  </si>
  <si>
    <t>11595</t>
  </si>
  <si>
    <t>Distanční příchytka ASG 732 FT</t>
  </si>
  <si>
    <t>Pojízdné lešení</t>
  </si>
  <si>
    <t>sada</t>
  </si>
  <si>
    <t>02</t>
  </si>
  <si>
    <t>Zapravení drážek, malba dotčených prostor</t>
  </si>
  <si>
    <t>Pol__0018</t>
  </si>
  <si>
    <t>Úklid pracoviště</t>
  </si>
  <si>
    <t>hod.</t>
  </si>
  <si>
    <t>Pol__0019</t>
  </si>
  <si>
    <t>Vypracování výchozí revize  elektro</t>
  </si>
  <si>
    <t>Pol__0020</t>
  </si>
  <si>
    <t>Účat ved montéra při revizi</t>
  </si>
  <si>
    <t>Pol__0021</t>
  </si>
  <si>
    <t>Elektromontáže  práce  oneosazené v C21m</t>
  </si>
  <si>
    <t>Pol__0022</t>
  </si>
  <si>
    <t>Bourací a zednické práce</t>
  </si>
  <si>
    <t>Pol__0023</t>
  </si>
  <si>
    <t>Napojení na stávající rozvody</t>
  </si>
  <si>
    <t>Pol__0024</t>
  </si>
  <si>
    <t>Rozebrání a opětovná montáž podhledů</t>
  </si>
  <si>
    <t>ON-01</t>
  </si>
  <si>
    <t>Podružný materiál</t>
  </si>
  <si>
    <t>POL1_</t>
  </si>
  <si>
    <t>ON-02</t>
  </si>
  <si>
    <t>Přesun dodávek</t>
  </si>
  <si>
    <t>ON-03</t>
  </si>
  <si>
    <t>Doprava dodávek</t>
  </si>
  <si>
    <t>Napájecí kabel s funkční schopností při požáru, jmenovité napětí 0,6/1 kV,  P60-R Cu 3x1,5mm2, solid,B2ca s1d1a1</t>
  </si>
  <si>
    <t>Dodávka pro úpravu posuvných dveří v DS-B (kabel, tlačítko pro únik - zelené, spojovací, materiál, tabulka, výměna akumulátoru)</t>
  </si>
  <si>
    <t>Samozavírač pro dveře s požární odolností, komplet pro 1-kř. dveře vč. podkl. desek = 1 x tělo + kluzná lišta bez koordinace, zavírání + 1 x elektromagnetický stavěč + 1 x sada podkladových desek</t>
  </si>
  <si>
    <t>Samozavírač pro dveře s požární odolností, komplet pro 2-kř. dveře vč. podkl. desek = 2 x tělo + kluzná lišta s koordinací, zavírání +  2 x elektromagnetický stavěč + 1 x sada podkladových desek</t>
  </si>
  <si>
    <t xml:space="preserve">Integrační bezpečnostní systém </t>
  </si>
  <si>
    <t>Záložní zdroj  1500VA/1500W, 2U</t>
  </si>
  <si>
    <t xml:space="preserve"> SNMP Expansion card RMCARD205, s podporou Enviro Sensor</t>
  </si>
  <si>
    <t>PC klient:  8GB, 256GB M.2 NVMe, Intel HD 2xDP+HDMI, WiFi 6 + BT, 65W,, rámeček na 2.5 disk, Win10Pro, záruka 3 roky, provedení desktop mini - umístěno na monitoru</t>
  </si>
  <si>
    <t>Záložní zdroj UPS 1000VA/550W, FR zásuvky</t>
  </si>
  <si>
    <t>Switch  5-port Gigabit Ethernet Desktop Switch</t>
  </si>
  <si>
    <t>Server pro integrační bezpečnostní systém</t>
  </si>
  <si>
    <t>Server pro integrační bezpečnostní systém : (2.40GHz 13.75MB) 32GB, (2x16GB) DDR4 2933Y-R RDIMM, 8 x Hot-Plug 2.5in Small Form Factor, 2x SSD 480GB SATA 6G,  Smart Carrier Dynamic Smart Array S100i SATA No Optical, PSU 500W, 3 Year Next Business Day Warranty, Windows Server 2019, 5x CAL Windows Server 2019</t>
  </si>
  <si>
    <t>Záložní zdroj r UPS 1000VA/550W, FR zásuvky</t>
  </si>
  <si>
    <t>Modulární analogová adresovatelná ústředna, až 1536 adres, obsahuje displej vč. ovládacího panelu,, desku systémovou DSY-2, desku zdroje DZD-1, 6 slotů pro volitelné desky, 1x zdroj 24V/5A, prostor pro 2 akumulátory 12V/12Ah.</t>
  </si>
  <si>
    <t>Deska linková obsahuje dvě kruhové linky, z nichž každá umožňuje připojení 128 adresovatelných, hlásičů a linkových prvků. Linku kruhovou je možné rozdělit na dvě linky jednoduché. Hlásiče a prvky se připojují na vedení hlásicí linky paralelně, vedení linek lze větvit. Číslo prvku (adresa) se nastavuje pomocí adresovacího přípravku.</t>
  </si>
  <si>
    <t>PC114</t>
  </si>
  <si>
    <t>Záruční servis - položka obsahuje práce a činnosti dle §7 a §8 vyhlášky 246/2001 Sb.</t>
  </si>
  <si>
    <t xml:space="preserve"> Deska periferií ZDP, OPPO</t>
  </si>
  <si>
    <t>příloha č. 104, moduly pol. PC001</t>
  </si>
  <si>
    <t>PC043</t>
  </si>
  <si>
    <t>Stíněný kabel 4x2x0,8 PH30-R dle ZP-27/2008, B2cas1d1, ohniodolný dle ČSN IEC60331, výtah, DA</t>
  </si>
  <si>
    <t>příloha č. 107, 108, 109, 110, 117</t>
  </si>
  <si>
    <t xml:space="preserve">Deska periferií ZDP, OPPO  </t>
  </si>
  <si>
    <t>Tablo obsluhy včetně připojení  monitorovaných a ovládaných zaříení</t>
  </si>
  <si>
    <t>Signalizační světlo k KTPO, CPD</t>
  </si>
  <si>
    <t>Modul reléový (2x relé) pro tablo včetně připojení ovládaných zařízení</t>
  </si>
  <si>
    <t>Oddělovací relé 24V 2x přepínací kontakt 8A na DIN lištu, signalizační LED, protizákmitový prvek včetně připojení ovládaných zařízení</t>
  </si>
  <si>
    <t>PC115</t>
  </si>
  <si>
    <t>Součinnost technika při instalaci ZDP  se smluvním patrnerem HZSJmK</t>
  </si>
  <si>
    <t>PC116</t>
  </si>
  <si>
    <t>PC117</t>
  </si>
  <si>
    <t>PC118</t>
  </si>
  <si>
    <t>PC119</t>
  </si>
  <si>
    <t>Pomocný napájecí zdroj pro zámky,27,6V/1,8A trvale, 0,7A vyhrezeno pro AKU 2x17Ah</t>
  </si>
  <si>
    <t>Elektrický otvírač reverzní 24V/115mA stavitelná střelka,deblokace, protizákmitová ochrana, kování "koule-koule"</t>
  </si>
  <si>
    <t>Montáž elektrického otvírače 24 V se stavitelnou střelkou a výměna kování dveří</t>
  </si>
  <si>
    <t>Klíčový ovladač pro přepínání režimu den (otevřeno) noc (blokováno) u vybraných dveří</t>
  </si>
  <si>
    <t>Klíčový ovladač pro přepínání zámků režimu den (otevřeno) noc (blokováno) u vybraných dveří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</si>
</sst>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7" fillId="0" borderId="35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7" t="s">
        <v>39</v>
      </c>
      <c r="B2" s="187"/>
      <c r="C2" s="187"/>
      <c r="D2" s="187"/>
      <c r="E2" s="187"/>
      <c r="F2" s="187"/>
      <c r="G2" s="187"/>
    </row>
  </sheetData>
  <sheetProtection algorithmName="SHA-512" hashValue="KCzIdsyFY5Wm/fXgP/HFlVThHwsLdN/Ag4BqBGpPgrARkpKw8Egr9rgbF2t5K+Ag1gJpZndf6K0+LdMAPHYYUw==" saltValue="1hSlrqvljqTGvfWWpnG3R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8"/>
  <sheetViews>
    <sheetView showGridLines="0" topLeftCell="B36" zoomScaleNormal="100" zoomScaleSheetLayoutView="75" workbookViewId="0">
      <selection activeCell="F46" sqref="F4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2" t="s">
        <v>41</v>
      </c>
      <c r="C1" s="223"/>
      <c r="D1" s="223"/>
      <c r="E1" s="223"/>
      <c r="F1" s="223"/>
      <c r="G1" s="223"/>
      <c r="H1" s="223"/>
      <c r="I1" s="223"/>
      <c r="J1" s="224"/>
    </row>
    <row r="2" spans="1:15" ht="36" customHeight="1" x14ac:dyDescent="0.2">
      <c r="A2" s="2"/>
      <c r="B2" s="76" t="s">
        <v>22</v>
      </c>
      <c r="C2" s="77"/>
      <c r="D2" s="78" t="s">
        <v>43</v>
      </c>
      <c r="E2" s="228" t="s">
        <v>44</v>
      </c>
      <c r="F2" s="229"/>
      <c r="G2" s="229"/>
      <c r="H2" s="229"/>
      <c r="I2" s="229"/>
      <c r="J2" s="230"/>
      <c r="O2" s="1"/>
    </row>
    <row r="3" spans="1:15" ht="27" hidden="1" customHeight="1" x14ac:dyDescent="0.2">
      <c r="A3" s="2"/>
      <c r="B3" s="79"/>
      <c r="C3" s="77"/>
      <c r="D3" s="80"/>
      <c r="E3" s="231"/>
      <c r="F3" s="232"/>
      <c r="G3" s="232"/>
      <c r="H3" s="232"/>
      <c r="I3" s="232"/>
      <c r="J3" s="233"/>
    </row>
    <row r="4" spans="1:15" ht="23.25" customHeight="1" x14ac:dyDescent="0.2">
      <c r="A4" s="2"/>
      <c r="B4" s="81"/>
      <c r="C4" s="82"/>
      <c r="D4" s="83"/>
      <c r="E4" s="212"/>
      <c r="F4" s="212"/>
      <c r="G4" s="212"/>
      <c r="H4" s="212"/>
      <c r="I4" s="212"/>
      <c r="J4" s="213"/>
    </row>
    <row r="5" spans="1:15" ht="24" customHeight="1" x14ac:dyDescent="0.2">
      <c r="A5" s="2"/>
      <c r="B5" s="31" t="s">
        <v>42</v>
      </c>
      <c r="D5" s="216" t="s">
        <v>45</v>
      </c>
      <c r="E5" s="217"/>
      <c r="F5" s="217"/>
      <c r="G5" s="217"/>
      <c r="H5" s="18" t="s">
        <v>40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18" t="s">
        <v>46</v>
      </c>
      <c r="E6" s="219"/>
      <c r="F6" s="219"/>
      <c r="G6" s="219"/>
      <c r="H6" s="18" t="s">
        <v>34</v>
      </c>
      <c r="I6" s="85" t="s">
        <v>50</v>
      </c>
      <c r="J6" s="8"/>
    </row>
    <row r="7" spans="1:15" ht="15.75" customHeight="1" x14ac:dyDescent="0.2">
      <c r="A7" s="2"/>
      <c r="B7" s="29"/>
      <c r="C7" s="56"/>
      <c r="D7" s="84" t="s">
        <v>48</v>
      </c>
      <c r="E7" s="220" t="s">
        <v>47</v>
      </c>
      <c r="F7" s="221"/>
      <c r="G7" s="22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5"/>
      <c r="E11" s="235"/>
      <c r="F11" s="235"/>
      <c r="G11" s="235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1"/>
      <c r="E12" s="211"/>
      <c r="F12" s="211"/>
      <c r="G12" s="211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7"/>
      <c r="E13" s="214"/>
      <c r="F13" s="215"/>
      <c r="G13" s="215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4"/>
      <c r="F15" s="234"/>
      <c r="G15" s="236"/>
      <c r="H15" s="236"/>
      <c r="I15" s="236" t="s">
        <v>29</v>
      </c>
      <c r="J15" s="237"/>
    </row>
    <row r="16" spans="1:15" ht="23.25" customHeight="1" x14ac:dyDescent="0.2">
      <c r="A16" s="140" t="s">
        <v>24</v>
      </c>
      <c r="B16" s="38" t="s">
        <v>24</v>
      </c>
      <c r="C16" s="62"/>
      <c r="D16" s="63"/>
      <c r="E16" s="200"/>
      <c r="F16" s="201"/>
      <c r="G16" s="200"/>
      <c r="H16" s="201"/>
      <c r="I16" s="200">
        <f>SUMIF(F63:F84,A16,I63:I84)+SUMIF(F63:F84,"PSU",I63:I84)</f>
        <v>0</v>
      </c>
      <c r="J16" s="202"/>
    </row>
    <row r="17" spans="1:10" ht="23.25" customHeight="1" x14ac:dyDescent="0.2">
      <c r="A17" s="140" t="s">
        <v>25</v>
      </c>
      <c r="B17" s="38" t="s">
        <v>25</v>
      </c>
      <c r="C17" s="62"/>
      <c r="D17" s="63"/>
      <c r="E17" s="200"/>
      <c r="F17" s="201"/>
      <c r="G17" s="200"/>
      <c r="H17" s="201"/>
      <c r="I17" s="200">
        <f>SUMIF(F63:F84,A17,I63:I84)</f>
        <v>0</v>
      </c>
      <c r="J17" s="202"/>
    </row>
    <row r="18" spans="1:10" ht="23.25" customHeight="1" x14ac:dyDescent="0.2">
      <c r="A18" s="140" t="s">
        <v>26</v>
      </c>
      <c r="B18" s="38" t="s">
        <v>26</v>
      </c>
      <c r="C18" s="62"/>
      <c r="D18" s="63"/>
      <c r="E18" s="200"/>
      <c r="F18" s="201"/>
      <c r="G18" s="200"/>
      <c r="H18" s="201"/>
      <c r="I18" s="200">
        <f>SUMIF(F63:F84,A18,I63:I84)</f>
        <v>0</v>
      </c>
      <c r="J18" s="202"/>
    </row>
    <row r="19" spans="1:10" ht="23.25" customHeight="1" x14ac:dyDescent="0.2">
      <c r="A19" s="140" t="s">
        <v>114</v>
      </c>
      <c r="B19" s="38" t="s">
        <v>27</v>
      </c>
      <c r="C19" s="62"/>
      <c r="D19" s="63"/>
      <c r="E19" s="200"/>
      <c r="F19" s="201"/>
      <c r="G19" s="200"/>
      <c r="H19" s="201"/>
      <c r="I19" s="200">
        <f>SUMIF(F63:F84,A19,I63:I84)</f>
        <v>0</v>
      </c>
      <c r="J19" s="202"/>
    </row>
    <row r="20" spans="1:10" ht="23.25" customHeight="1" x14ac:dyDescent="0.2">
      <c r="A20" s="140" t="s">
        <v>112</v>
      </c>
      <c r="B20" s="38" t="s">
        <v>28</v>
      </c>
      <c r="C20" s="62"/>
      <c r="D20" s="63"/>
      <c r="E20" s="200"/>
      <c r="F20" s="201"/>
      <c r="G20" s="200"/>
      <c r="H20" s="201"/>
      <c r="I20" s="200">
        <f>SUMIF(F63:F84,A20,I63:I84)</f>
        <v>0</v>
      </c>
      <c r="J20" s="202"/>
    </row>
    <row r="21" spans="1:10" ht="23.25" customHeight="1" x14ac:dyDescent="0.2">
      <c r="A21" s="2"/>
      <c r="B21" s="48" t="s">
        <v>29</v>
      </c>
      <c r="C21" s="64"/>
      <c r="D21" s="65"/>
      <c r="E21" s="203"/>
      <c r="F21" s="238"/>
      <c r="G21" s="203"/>
      <c r="H21" s="238"/>
      <c r="I21" s="203">
        <f>SUM(I16:J20)</f>
        <v>0</v>
      </c>
      <c r="J21" s="204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198">
        <f>ZakladDPHSniVypocet</f>
        <v>0</v>
      </c>
      <c r="H23" s="199"/>
      <c r="I23" s="19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196">
        <f>IF(A24&gt;50, ROUNDUP(A23, 0), ROUNDDOWN(A23, 0))</f>
        <v>0</v>
      </c>
      <c r="H24" s="197"/>
      <c r="I24" s="197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98">
        <f>ZakladDPHZaklVypocet</f>
        <v>0</v>
      </c>
      <c r="H25" s="199"/>
      <c r="I25" s="19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5">
        <f>IF(A26&gt;50, ROUNDUP(A25, 0), ROUNDDOWN(A25, 0))</f>
        <v>0</v>
      </c>
      <c r="H26" s="226"/>
      <c r="I26" s="226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7">
        <f>CenaCelkem-(ZakladDPHSni+DPHSni+ZakladDPHZakl+DPHZakl)</f>
        <v>0</v>
      </c>
      <c r="H27" s="227"/>
      <c r="I27" s="227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06">
        <f>ZakladDPHSniVypocet+ZakladDPHZaklVypocet</f>
        <v>0</v>
      </c>
      <c r="H28" s="206"/>
      <c r="I28" s="206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05">
        <f>IF(A29&gt;50, ROUNDUP(A27, 0), ROUNDDOWN(A27, 0))</f>
        <v>0</v>
      </c>
      <c r="H29" s="205"/>
      <c r="I29" s="205"/>
      <c r="J29" s="120" t="s">
        <v>68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7"/>
      <c r="E34" s="208"/>
      <c r="G34" s="209"/>
      <c r="H34" s="210"/>
      <c r="I34" s="210"/>
      <c r="J34" s="25"/>
    </row>
    <row r="35" spans="1:10" ht="12.75" customHeight="1" x14ac:dyDescent="0.2">
      <c r="A35" s="2"/>
      <c r="B35" s="2"/>
      <c r="D35" s="195" t="s">
        <v>2</v>
      </c>
      <c r="E35" s="19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51</v>
      </c>
      <c r="C39" s="190"/>
      <c r="D39" s="190"/>
      <c r="E39" s="190"/>
      <c r="F39" s="100">
        <f>'01 D.1.4.1.1 Pol'!AE243+'01 D.1.4.1.2 Pol'!AE44+'01 D.1.4.1.3 Pol'!AE23+'01 D.1.4.1.4 Pol'!AE29+'01 D.1.4.1.5 Pol'!AE71+'01 D.1.4.2 Pol'!AE41</f>
        <v>0</v>
      </c>
      <c r="G39" s="101">
        <f>'01 D.1.4.1.1 Pol'!AF243+'01 D.1.4.1.2 Pol'!AF44+'01 D.1.4.1.3 Pol'!AF23+'01 D.1.4.1.4 Pol'!AF29+'01 D.1.4.1.5 Pol'!AF71+'01 D.1.4.2 Pol'!AF41</f>
        <v>0</v>
      </c>
      <c r="H39" s="102">
        <f t="shared" ref="H39:H47" si="1"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">
      <c r="A40" s="89">
        <v>2</v>
      </c>
      <c r="B40" s="104"/>
      <c r="C40" s="194" t="s">
        <v>52</v>
      </c>
      <c r="D40" s="194"/>
      <c r="E40" s="194"/>
      <c r="F40" s="105"/>
      <c r="G40" s="106"/>
      <c r="H40" s="106">
        <f t="shared" si="1"/>
        <v>0</v>
      </c>
      <c r="I40" s="106"/>
      <c r="J40" s="107"/>
    </row>
    <row r="41" spans="1:10" ht="25.5" customHeight="1" x14ac:dyDescent="0.2">
      <c r="A41" s="89">
        <v>2</v>
      </c>
      <c r="B41" s="104" t="s">
        <v>53</v>
      </c>
      <c r="C41" s="194" t="s">
        <v>54</v>
      </c>
      <c r="D41" s="194"/>
      <c r="E41" s="194"/>
      <c r="F41" s="105">
        <f>'01 D.1.4.1.1 Pol'!AE243+'01 D.1.4.1.2 Pol'!AE44+'01 D.1.4.1.3 Pol'!AE23+'01 D.1.4.1.4 Pol'!AE29+'01 D.1.4.1.5 Pol'!AE71+'01 D.1.4.2 Pol'!AE41</f>
        <v>0</v>
      </c>
      <c r="G41" s="106">
        <f>'01 D.1.4.1.1 Pol'!AF243+'01 D.1.4.1.2 Pol'!AF44+'01 D.1.4.1.3 Pol'!AF23+'01 D.1.4.1.4 Pol'!AF29+'01 D.1.4.1.5 Pol'!AF71+'01 D.1.4.2 Pol'!AF41</f>
        <v>0</v>
      </c>
      <c r="H41" s="106">
        <f t="shared" si="1"/>
        <v>0</v>
      </c>
      <c r="I41" s="106">
        <f t="shared" ref="I41:I47" si="2">F41+G41+H41</f>
        <v>0</v>
      </c>
      <c r="J41" s="107" t="str">
        <f t="shared" ref="J41:J47" si="3">IF(CenaCelkemVypocet=0,"",I41/CenaCelkemVypocet*100)</f>
        <v/>
      </c>
    </row>
    <row r="42" spans="1:10" ht="25.5" customHeight="1" x14ac:dyDescent="0.2">
      <c r="A42" s="89">
        <v>3</v>
      </c>
      <c r="B42" s="108" t="s">
        <v>55</v>
      </c>
      <c r="C42" s="190" t="s">
        <v>56</v>
      </c>
      <c r="D42" s="190"/>
      <c r="E42" s="190"/>
      <c r="F42" s="109">
        <f>'01 D.1.4.1.1 Pol'!AE243</f>
        <v>0</v>
      </c>
      <c r="G42" s="102">
        <f>'01 D.1.4.1.1 Pol'!AF243</f>
        <v>0</v>
      </c>
      <c r="H42" s="102">
        <f t="shared" si="1"/>
        <v>0</v>
      </c>
      <c r="I42" s="102">
        <f t="shared" si="2"/>
        <v>0</v>
      </c>
      <c r="J42" s="103" t="str">
        <f t="shared" si="3"/>
        <v/>
      </c>
    </row>
    <row r="43" spans="1:10" ht="25.5" customHeight="1" x14ac:dyDescent="0.2">
      <c r="A43" s="89">
        <v>3</v>
      </c>
      <c r="B43" s="108" t="s">
        <v>57</v>
      </c>
      <c r="C43" s="190" t="s">
        <v>58</v>
      </c>
      <c r="D43" s="190"/>
      <c r="E43" s="190"/>
      <c r="F43" s="109">
        <f>'01 D.1.4.1.2 Pol'!AE44</f>
        <v>0</v>
      </c>
      <c r="G43" s="102">
        <f>'01 D.1.4.1.2 Pol'!AF44</f>
        <v>0</v>
      </c>
      <c r="H43" s="102">
        <f t="shared" si="1"/>
        <v>0</v>
      </c>
      <c r="I43" s="102">
        <f t="shared" si="2"/>
        <v>0</v>
      </c>
      <c r="J43" s="103" t="str">
        <f t="shared" si="3"/>
        <v/>
      </c>
    </row>
    <row r="44" spans="1:10" ht="25.5" customHeight="1" x14ac:dyDescent="0.2">
      <c r="A44" s="89">
        <v>3</v>
      </c>
      <c r="B44" s="108" t="s">
        <v>59</v>
      </c>
      <c r="C44" s="190" t="s">
        <v>60</v>
      </c>
      <c r="D44" s="190"/>
      <c r="E44" s="190"/>
      <c r="F44" s="109">
        <f>'01 D.1.4.1.3 Pol'!AE23</f>
        <v>0</v>
      </c>
      <c r="G44" s="102">
        <f>'01 D.1.4.1.3 Pol'!AF23</f>
        <v>0</v>
      </c>
      <c r="H44" s="102">
        <f t="shared" si="1"/>
        <v>0</v>
      </c>
      <c r="I44" s="102">
        <f t="shared" si="2"/>
        <v>0</v>
      </c>
      <c r="J44" s="103" t="str">
        <f t="shared" si="3"/>
        <v/>
      </c>
    </row>
    <row r="45" spans="1:10" ht="25.5" customHeight="1" x14ac:dyDescent="0.2">
      <c r="A45" s="89">
        <v>3</v>
      </c>
      <c r="B45" s="108" t="s">
        <v>61</v>
      </c>
      <c r="C45" s="190" t="s">
        <v>62</v>
      </c>
      <c r="D45" s="190"/>
      <c r="E45" s="190"/>
      <c r="F45" s="109">
        <f>'01 D.1.4.1.4 Pol'!AE29</f>
        <v>0</v>
      </c>
      <c r="G45" s="102">
        <f>'01 D.1.4.1.4 Pol'!AF29</f>
        <v>0</v>
      </c>
      <c r="H45" s="102">
        <f t="shared" si="1"/>
        <v>0</v>
      </c>
      <c r="I45" s="102">
        <f t="shared" si="2"/>
        <v>0</v>
      </c>
      <c r="J45" s="103" t="str">
        <f t="shared" si="3"/>
        <v/>
      </c>
    </row>
    <row r="46" spans="1:10" ht="25.5" customHeight="1" x14ac:dyDescent="0.2">
      <c r="A46" s="89">
        <v>3</v>
      </c>
      <c r="B46" s="108" t="s">
        <v>63</v>
      </c>
      <c r="C46" s="190" t="s">
        <v>64</v>
      </c>
      <c r="D46" s="190"/>
      <c r="E46" s="190"/>
      <c r="F46" s="109">
        <f>'01 D.1.4.1.5 Pol'!AE71</f>
        <v>0</v>
      </c>
      <c r="G46" s="102">
        <f>'01 D.1.4.1.5 Pol'!AF71</f>
        <v>0</v>
      </c>
      <c r="H46" s="102">
        <f t="shared" si="1"/>
        <v>0</v>
      </c>
      <c r="I46" s="102">
        <f t="shared" si="2"/>
        <v>0</v>
      </c>
      <c r="J46" s="103" t="str">
        <f t="shared" si="3"/>
        <v/>
      </c>
    </row>
    <row r="47" spans="1:10" ht="25.5" customHeight="1" x14ac:dyDescent="0.2">
      <c r="A47" s="89">
        <v>3</v>
      </c>
      <c r="B47" s="108" t="s">
        <v>65</v>
      </c>
      <c r="C47" s="190" t="s">
        <v>66</v>
      </c>
      <c r="D47" s="190"/>
      <c r="E47" s="190"/>
      <c r="F47" s="109">
        <f>'01 D.1.4.2 Pol'!AE41</f>
        <v>0</v>
      </c>
      <c r="G47" s="102">
        <f>'01 D.1.4.2 Pol'!AF41</f>
        <v>0</v>
      </c>
      <c r="H47" s="102">
        <f t="shared" si="1"/>
        <v>0</v>
      </c>
      <c r="I47" s="102">
        <f t="shared" si="2"/>
        <v>0</v>
      </c>
      <c r="J47" s="103" t="str">
        <f t="shared" si="3"/>
        <v/>
      </c>
    </row>
    <row r="48" spans="1:10" ht="25.5" customHeight="1" x14ac:dyDescent="0.2">
      <c r="A48" s="89"/>
      <c r="B48" s="191" t="s">
        <v>67</v>
      </c>
      <c r="C48" s="192"/>
      <c r="D48" s="192"/>
      <c r="E48" s="193"/>
      <c r="F48" s="110">
        <f>SUMIF(A39:A47,"=1",F39:F47)</f>
        <v>0</v>
      </c>
      <c r="G48" s="111">
        <f>SUMIF(A39:A47,"=1",G39:G47)</f>
        <v>0</v>
      </c>
      <c r="H48" s="111">
        <f>SUMIF(A39:A47,"=1",H39:H47)</f>
        <v>0</v>
      </c>
      <c r="I48" s="111">
        <f>SUMIF(A39:A47,"=1",I39:I47)</f>
        <v>0</v>
      </c>
      <c r="J48" s="112">
        <f>SUMIF(A39:A47,"=1",J39:J47)</f>
        <v>0</v>
      </c>
    </row>
    <row r="50" spans="1:10" x14ac:dyDescent="0.2">
      <c r="A50" t="s">
        <v>69</v>
      </c>
      <c r="B50" t="s">
        <v>70</v>
      </c>
    </row>
    <row r="51" spans="1:10" x14ac:dyDescent="0.2">
      <c r="A51" t="s">
        <v>71</v>
      </c>
      <c r="B51" t="s">
        <v>72</v>
      </c>
    </row>
    <row r="52" spans="1:10" x14ac:dyDescent="0.2">
      <c r="A52" t="s">
        <v>73</v>
      </c>
      <c r="B52" t="s">
        <v>74</v>
      </c>
    </row>
    <row r="53" spans="1:10" x14ac:dyDescent="0.2">
      <c r="A53" t="s">
        <v>73</v>
      </c>
      <c r="B53" t="s">
        <v>75</v>
      </c>
    </row>
    <row r="54" spans="1:10" x14ac:dyDescent="0.2">
      <c r="A54" t="s">
        <v>73</v>
      </c>
      <c r="B54" t="s">
        <v>76</v>
      </c>
    </row>
    <row r="55" spans="1:10" x14ac:dyDescent="0.2">
      <c r="A55" t="s">
        <v>73</v>
      </c>
      <c r="B55" t="s">
        <v>77</v>
      </c>
    </row>
    <row r="56" spans="1:10" x14ac:dyDescent="0.2">
      <c r="A56" t="s">
        <v>73</v>
      </c>
      <c r="B56" t="s">
        <v>78</v>
      </c>
    </row>
    <row r="57" spans="1:10" x14ac:dyDescent="0.2">
      <c r="A57" t="s">
        <v>73</v>
      </c>
      <c r="B57" t="s">
        <v>79</v>
      </c>
    </row>
    <row r="60" spans="1:10" ht="15.75" x14ac:dyDescent="0.25">
      <c r="B60" s="121" t="s">
        <v>80</v>
      </c>
    </row>
    <row r="62" spans="1:10" ht="25.5" customHeight="1" x14ac:dyDescent="0.2">
      <c r="A62" s="123"/>
      <c r="B62" s="126" t="s">
        <v>17</v>
      </c>
      <c r="C62" s="126" t="s">
        <v>5</v>
      </c>
      <c r="D62" s="127"/>
      <c r="E62" s="127"/>
      <c r="F62" s="128" t="s">
        <v>81</v>
      </c>
      <c r="G62" s="128"/>
      <c r="H62" s="128"/>
      <c r="I62" s="128" t="s">
        <v>29</v>
      </c>
      <c r="J62" s="128" t="s">
        <v>0</v>
      </c>
    </row>
    <row r="63" spans="1:10" ht="36.75" customHeight="1" x14ac:dyDescent="0.2">
      <c r="A63" s="124"/>
      <c r="B63" s="129" t="s">
        <v>82</v>
      </c>
      <c r="C63" s="188" t="s">
        <v>83</v>
      </c>
      <c r="D63" s="189"/>
      <c r="E63" s="189"/>
      <c r="F63" s="136" t="s">
        <v>26</v>
      </c>
      <c r="G63" s="137"/>
      <c r="H63" s="137"/>
      <c r="I63" s="137">
        <f>'01 D.1.4.2 Pol'!G8</f>
        <v>0</v>
      </c>
      <c r="J63" s="133" t="str">
        <f>IF(I85=0,"",I63/I85*100)</f>
        <v/>
      </c>
    </row>
    <row r="64" spans="1:10" ht="36.75" customHeight="1" x14ac:dyDescent="0.2">
      <c r="A64" s="124"/>
      <c r="B64" s="129" t="s">
        <v>84</v>
      </c>
      <c r="C64" s="188" t="s">
        <v>85</v>
      </c>
      <c r="D64" s="189"/>
      <c r="E64" s="189"/>
      <c r="F64" s="136" t="s">
        <v>26</v>
      </c>
      <c r="G64" s="137"/>
      <c r="H64" s="137"/>
      <c r="I64" s="137">
        <f>'01 D.1.4.2 Pol'!G17</f>
        <v>0</v>
      </c>
      <c r="J64" s="133" t="str">
        <f>IF(I85=0,"",I64/I85*100)</f>
        <v/>
      </c>
    </row>
    <row r="65" spans="1:10" ht="36.75" customHeight="1" x14ac:dyDescent="0.2">
      <c r="A65" s="124"/>
      <c r="B65" s="129" t="s">
        <v>86</v>
      </c>
      <c r="C65" s="188" t="s">
        <v>87</v>
      </c>
      <c r="D65" s="189"/>
      <c r="E65" s="189"/>
      <c r="F65" s="136" t="s">
        <v>26</v>
      </c>
      <c r="G65" s="137"/>
      <c r="H65" s="137"/>
      <c r="I65" s="137">
        <f>'01 D.1.4.2 Pol'!G25</f>
        <v>0</v>
      </c>
      <c r="J65" s="133" t="str">
        <f>IF(I85=0,"",I65/I85*100)</f>
        <v/>
      </c>
    </row>
    <row r="66" spans="1:10" ht="36.75" customHeight="1" x14ac:dyDescent="0.2">
      <c r="A66" s="124"/>
      <c r="B66" s="129" t="s">
        <v>88</v>
      </c>
      <c r="C66" s="188" t="s">
        <v>89</v>
      </c>
      <c r="D66" s="189"/>
      <c r="E66" s="189"/>
      <c r="F66" s="136" t="s">
        <v>26</v>
      </c>
      <c r="G66" s="137"/>
      <c r="H66" s="137"/>
      <c r="I66" s="137">
        <f>'01 D.1.4.2 Pol'!G28</f>
        <v>0</v>
      </c>
      <c r="J66" s="133" t="str">
        <f>IF(I85=0,"",I66/I85*100)</f>
        <v/>
      </c>
    </row>
    <row r="67" spans="1:10" ht="36.75" customHeight="1" x14ac:dyDescent="0.2">
      <c r="A67" s="124"/>
      <c r="B67" s="129" t="s">
        <v>90</v>
      </c>
      <c r="C67" s="188" t="s">
        <v>91</v>
      </c>
      <c r="D67" s="189"/>
      <c r="E67" s="189"/>
      <c r="F67" s="136" t="s">
        <v>26</v>
      </c>
      <c r="G67" s="137"/>
      <c r="H67" s="137"/>
      <c r="I67" s="137">
        <f>'01 D.1.4.1.1 Pol'!G8</f>
        <v>0</v>
      </c>
      <c r="J67" s="133" t="str">
        <f>IF(I85=0,"",I67/I85*100)</f>
        <v/>
      </c>
    </row>
    <row r="68" spans="1:10" ht="36.75" customHeight="1" x14ac:dyDescent="0.2">
      <c r="A68" s="124"/>
      <c r="B68" s="129" t="s">
        <v>92</v>
      </c>
      <c r="C68" s="188" t="s">
        <v>93</v>
      </c>
      <c r="D68" s="189"/>
      <c r="E68" s="189"/>
      <c r="F68" s="136" t="s">
        <v>26</v>
      </c>
      <c r="G68" s="137"/>
      <c r="H68" s="137"/>
      <c r="I68" s="137">
        <f>'01 D.1.4.1.1 Pol'!G65</f>
        <v>0</v>
      </c>
      <c r="J68" s="133" t="str">
        <f>IF(I85=0,"",I68/I85*100)</f>
        <v/>
      </c>
    </row>
    <row r="69" spans="1:10" ht="36.75" customHeight="1" x14ac:dyDescent="0.2">
      <c r="A69" s="124"/>
      <c r="B69" s="129" t="s">
        <v>94</v>
      </c>
      <c r="C69" s="188" t="s">
        <v>95</v>
      </c>
      <c r="D69" s="189"/>
      <c r="E69" s="189"/>
      <c r="F69" s="136" t="s">
        <v>26</v>
      </c>
      <c r="G69" s="137"/>
      <c r="H69" s="137"/>
      <c r="I69" s="137">
        <f>'01 D.1.4.1.1 Pol'!G98</f>
        <v>0</v>
      </c>
      <c r="J69" s="133" t="str">
        <f>IF(I85=0,"",I69/I85*100)</f>
        <v/>
      </c>
    </row>
    <row r="70" spans="1:10" ht="36.75" customHeight="1" x14ac:dyDescent="0.2">
      <c r="A70" s="124"/>
      <c r="B70" s="129" t="s">
        <v>96</v>
      </c>
      <c r="C70" s="188" t="s">
        <v>97</v>
      </c>
      <c r="D70" s="189"/>
      <c r="E70" s="189"/>
      <c r="F70" s="136" t="s">
        <v>26</v>
      </c>
      <c r="G70" s="137"/>
      <c r="H70" s="137"/>
      <c r="I70" s="137">
        <f>'01 D.1.4.1.1 Pol'!G181</f>
        <v>0</v>
      </c>
      <c r="J70" s="133" t="str">
        <f>IF(I85=0,"",I70/I85*100)</f>
        <v/>
      </c>
    </row>
    <row r="71" spans="1:10" ht="36.75" customHeight="1" x14ac:dyDescent="0.2">
      <c r="A71" s="124"/>
      <c r="B71" s="129" t="s">
        <v>98</v>
      </c>
      <c r="C71" s="188" t="s">
        <v>91</v>
      </c>
      <c r="D71" s="189"/>
      <c r="E71" s="189"/>
      <c r="F71" s="136" t="s">
        <v>26</v>
      </c>
      <c r="G71" s="137"/>
      <c r="H71" s="137"/>
      <c r="I71" s="137">
        <f>'01 D.1.4.1.2 Pol'!G8</f>
        <v>0</v>
      </c>
      <c r="J71" s="133" t="str">
        <f>IF(I85=0,"",I71/I85*100)</f>
        <v/>
      </c>
    </row>
    <row r="72" spans="1:10" ht="36.75" customHeight="1" x14ac:dyDescent="0.2">
      <c r="A72" s="124"/>
      <c r="B72" s="129" t="s">
        <v>99</v>
      </c>
      <c r="C72" s="188" t="s">
        <v>93</v>
      </c>
      <c r="D72" s="189"/>
      <c r="E72" s="189"/>
      <c r="F72" s="136" t="s">
        <v>26</v>
      </c>
      <c r="G72" s="137"/>
      <c r="H72" s="137"/>
      <c r="I72" s="137">
        <f>'01 D.1.4.1.2 Pol'!G18</f>
        <v>0</v>
      </c>
      <c r="J72" s="133" t="str">
        <f>IF(I85=0,"",I72/I85*100)</f>
        <v/>
      </c>
    </row>
    <row r="73" spans="1:10" ht="36.75" customHeight="1" x14ac:dyDescent="0.2">
      <c r="A73" s="124"/>
      <c r="B73" s="129" t="s">
        <v>100</v>
      </c>
      <c r="C73" s="188" t="s">
        <v>95</v>
      </c>
      <c r="D73" s="189"/>
      <c r="E73" s="189"/>
      <c r="F73" s="136" t="s">
        <v>26</v>
      </c>
      <c r="G73" s="137"/>
      <c r="H73" s="137"/>
      <c r="I73" s="137">
        <f>'01 D.1.4.1.2 Pol'!G20</f>
        <v>0</v>
      </c>
      <c r="J73" s="133" t="str">
        <f>IF(I85=0,"",I73/I85*100)</f>
        <v/>
      </c>
    </row>
    <row r="74" spans="1:10" ht="36.75" customHeight="1" x14ac:dyDescent="0.2">
      <c r="A74" s="124"/>
      <c r="B74" s="129" t="s">
        <v>101</v>
      </c>
      <c r="C74" s="188" t="s">
        <v>97</v>
      </c>
      <c r="D74" s="189"/>
      <c r="E74" s="189"/>
      <c r="F74" s="136" t="s">
        <v>26</v>
      </c>
      <c r="G74" s="137"/>
      <c r="H74" s="137"/>
      <c r="I74" s="137">
        <f>'01 D.1.4.1.2 Pol'!G33</f>
        <v>0</v>
      </c>
      <c r="J74" s="133" t="str">
        <f>IF(I85=0,"",I74/I85*100)</f>
        <v/>
      </c>
    </row>
    <row r="75" spans="1:10" ht="36.75" customHeight="1" x14ac:dyDescent="0.2">
      <c r="A75" s="124"/>
      <c r="B75" s="129" t="s">
        <v>102</v>
      </c>
      <c r="C75" s="188" t="s">
        <v>103</v>
      </c>
      <c r="D75" s="189"/>
      <c r="E75" s="189"/>
      <c r="F75" s="136" t="s">
        <v>26</v>
      </c>
      <c r="G75" s="137"/>
      <c r="H75" s="137"/>
      <c r="I75" s="137">
        <f>'01 D.1.4.1.3 Pol'!G8</f>
        <v>0</v>
      </c>
      <c r="J75" s="133" t="str">
        <f>IF(I85=0,"",I75/I85*100)</f>
        <v/>
      </c>
    </row>
    <row r="76" spans="1:10" ht="36.75" customHeight="1" x14ac:dyDescent="0.2">
      <c r="A76" s="124"/>
      <c r="B76" s="129" t="s">
        <v>104</v>
      </c>
      <c r="C76" s="188" t="s">
        <v>105</v>
      </c>
      <c r="D76" s="189"/>
      <c r="E76" s="189"/>
      <c r="F76" s="136" t="s">
        <v>26</v>
      </c>
      <c r="G76" s="137"/>
      <c r="H76" s="137"/>
      <c r="I76" s="137">
        <f>'01 D.1.4.1.3 Pol'!G13</f>
        <v>0</v>
      </c>
      <c r="J76" s="133" t="str">
        <f>IF(I85=0,"",I76/I85*100)</f>
        <v/>
      </c>
    </row>
    <row r="77" spans="1:10" ht="36.75" customHeight="1" x14ac:dyDescent="0.2">
      <c r="A77" s="124"/>
      <c r="B77" s="129" t="s">
        <v>106</v>
      </c>
      <c r="C77" s="188" t="s">
        <v>103</v>
      </c>
      <c r="D77" s="189"/>
      <c r="E77" s="189"/>
      <c r="F77" s="136" t="s">
        <v>26</v>
      </c>
      <c r="G77" s="137"/>
      <c r="H77" s="137"/>
      <c r="I77" s="137">
        <f>'01 D.1.4.1.4 Pol'!G8</f>
        <v>0</v>
      </c>
      <c r="J77" s="133" t="str">
        <f>IF(I85=0,"",I77/I85*100)</f>
        <v/>
      </c>
    </row>
    <row r="78" spans="1:10" ht="36.75" customHeight="1" x14ac:dyDescent="0.2">
      <c r="A78" s="124"/>
      <c r="B78" s="129" t="s">
        <v>107</v>
      </c>
      <c r="C78" s="188" t="s">
        <v>105</v>
      </c>
      <c r="D78" s="189"/>
      <c r="E78" s="189"/>
      <c r="F78" s="136" t="s">
        <v>26</v>
      </c>
      <c r="G78" s="137"/>
      <c r="H78" s="137"/>
      <c r="I78" s="137">
        <f>'01 D.1.4.1.4 Pol'!G21</f>
        <v>0</v>
      </c>
      <c r="J78" s="133" t="str">
        <f>IF(I85=0,"",I78/I85*100)</f>
        <v/>
      </c>
    </row>
    <row r="79" spans="1:10" ht="36.75" customHeight="1" x14ac:dyDescent="0.2">
      <c r="A79" s="124"/>
      <c r="B79" s="129" t="s">
        <v>108</v>
      </c>
      <c r="C79" s="188" t="s">
        <v>91</v>
      </c>
      <c r="D79" s="189"/>
      <c r="E79" s="189"/>
      <c r="F79" s="136" t="s">
        <v>26</v>
      </c>
      <c r="G79" s="137"/>
      <c r="H79" s="137"/>
      <c r="I79" s="137">
        <f>'01 D.1.4.1.5 Pol'!G8</f>
        <v>0</v>
      </c>
      <c r="J79" s="133" t="str">
        <f>IF(I85=0,"",I79/I85*100)</f>
        <v/>
      </c>
    </row>
    <row r="80" spans="1:10" ht="36.75" customHeight="1" x14ac:dyDescent="0.2">
      <c r="A80" s="124"/>
      <c r="B80" s="129" t="s">
        <v>109</v>
      </c>
      <c r="C80" s="188" t="s">
        <v>93</v>
      </c>
      <c r="D80" s="189"/>
      <c r="E80" s="189"/>
      <c r="F80" s="136" t="s">
        <v>26</v>
      </c>
      <c r="G80" s="137"/>
      <c r="H80" s="137"/>
      <c r="I80" s="137">
        <f>'01 D.1.4.1.5 Pol'!G23</f>
        <v>0</v>
      </c>
      <c r="J80" s="133" t="str">
        <f>IF(I85=0,"",I80/I85*100)</f>
        <v/>
      </c>
    </row>
    <row r="81" spans="1:10" ht="36.75" customHeight="1" x14ac:dyDescent="0.2">
      <c r="A81" s="124"/>
      <c r="B81" s="129" t="s">
        <v>110</v>
      </c>
      <c r="C81" s="188" t="s">
        <v>95</v>
      </c>
      <c r="D81" s="189"/>
      <c r="E81" s="189"/>
      <c r="F81" s="136" t="s">
        <v>26</v>
      </c>
      <c r="G81" s="137"/>
      <c r="H81" s="137"/>
      <c r="I81" s="137">
        <f>'01 D.1.4.1.5 Pol'!G34</f>
        <v>0</v>
      </c>
      <c r="J81" s="133" t="str">
        <f>IF(I85=0,"",I81/I85*100)</f>
        <v/>
      </c>
    </row>
    <row r="82" spans="1:10" ht="36.75" customHeight="1" x14ac:dyDescent="0.2">
      <c r="A82" s="124"/>
      <c r="B82" s="129" t="s">
        <v>111</v>
      </c>
      <c r="C82" s="188" t="s">
        <v>97</v>
      </c>
      <c r="D82" s="189"/>
      <c r="E82" s="189"/>
      <c r="F82" s="136" t="s">
        <v>26</v>
      </c>
      <c r="G82" s="137"/>
      <c r="H82" s="137"/>
      <c r="I82" s="137">
        <f>'01 D.1.4.1.5 Pol'!G53</f>
        <v>0</v>
      </c>
      <c r="J82" s="133" t="str">
        <f>IF(I85=0,"",I82/I85*100)</f>
        <v/>
      </c>
    </row>
    <row r="83" spans="1:10" ht="36.75" customHeight="1" x14ac:dyDescent="0.2">
      <c r="A83" s="124"/>
      <c r="B83" s="129" t="s">
        <v>112</v>
      </c>
      <c r="C83" s="188" t="s">
        <v>113</v>
      </c>
      <c r="D83" s="189"/>
      <c r="E83" s="189"/>
      <c r="F83" s="136" t="s">
        <v>112</v>
      </c>
      <c r="G83" s="137"/>
      <c r="H83" s="137"/>
      <c r="I83" s="137">
        <f>'01 D.1.4.1.1 Pol'!G232+'01 D.1.4.1.2 Pol'!G35+'01 D.1.4.1.3 Pol'!G18+'01 D.1.4.1.4 Pol'!G24+'01 D.1.4.1.5 Pol'!G66</f>
        <v>0</v>
      </c>
      <c r="J83" s="133" t="str">
        <f>IF(I85=0,"",I83/I85*100)</f>
        <v/>
      </c>
    </row>
    <row r="84" spans="1:10" ht="36.75" customHeight="1" x14ac:dyDescent="0.2">
      <c r="A84" s="124"/>
      <c r="B84" s="129" t="s">
        <v>112</v>
      </c>
      <c r="C84" s="188" t="s">
        <v>28</v>
      </c>
      <c r="D84" s="189"/>
      <c r="E84" s="189"/>
      <c r="F84" s="136" t="s">
        <v>112</v>
      </c>
      <c r="G84" s="137"/>
      <c r="H84" s="137"/>
      <c r="I84" s="137">
        <f>'01 D.1.4.2 Pol'!G36</f>
        <v>0</v>
      </c>
      <c r="J84" s="133" t="str">
        <f>IF(I85=0,"",I84/I85*100)</f>
        <v/>
      </c>
    </row>
    <row r="85" spans="1:10" ht="25.5" customHeight="1" x14ac:dyDescent="0.2">
      <c r="A85" s="125"/>
      <c r="B85" s="130" t="s">
        <v>1</v>
      </c>
      <c r="C85" s="131"/>
      <c r="D85" s="132"/>
      <c r="E85" s="132"/>
      <c r="F85" s="138"/>
      <c r="G85" s="139"/>
      <c r="H85" s="139"/>
      <c r="I85" s="139">
        <f>SUM(I63:I84)</f>
        <v>0</v>
      </c>
      <c r="J85" s="134">
        <f>SUM(J63:J84)</f>
        <v>0</v>
      </c>
    </row>
    <row r="86" spans="1:10" x14ac:dyDescent="0.2">
      <c r="F86" s="88"/>
      <c r="G86" s="88"/>
      <c r="H86" s="88"/>
      <c r="I86" s="88"/>
      <c r="J86" s="135"/>
    </row>
    <row r="87" spans="1:10" x14ac:dyDescent="0.2">
      <c r="F87" s="88"/>
      <c r="G87" s="88"/>
      <c r="H87" s="88"/>
      <c r="I87" s="88"/>
      <c r="J87" s="135"/>
    </row>
    <row r="88" spans="1:10" x14ac:dyDescent="0.2">
      <c r="F88" s="88"/>
      <c r="G88" s="88"/>
      <c r="H88" s="88"/>
      <c r="I88" s="88"/>
      <c r="J88" s="135"/>
    </row>
  </sheetData>
  <sheetProtection algorithmName="SHA-512" hashValue="sMc3EbmwSIGnyzemLR1dnviKHFR+GDvMTXLcw5ygO2NnFvWzAbnhBtvSKCaP3jpdI6veUWeHN7eVt/WGyI8ung==" saltValue="BiijwoVGR9zh8HEszqkw5w==" spinCount="100000" sheet="1" objects="1" scenarios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B48:E48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83:E83"/>
    <mergeCell ref="C84:E84"/>
    <mergeCell ref="C78:E78"/>
    <mergeCell ref="C79:E79"/>
    <mergeCell ref="C80:E80"/>
    <mergeCell ref="C81:E81"/>
    <mergeCell ref="C82:E8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9" t="s">
        <v>6</v>
      </c>
      <c r="B1" s="239"/>
      <c r="C1" s="240"/>
      <c r="D1" s="239"/>
      <c r="E1" s="239"/>
      <c r="F1" s="239"/>
      <c r="G1" s="239"/>
    </row>
    <row r="2" spans="1:7" ht="24.95" customHeight="1" x14ac:dyDescent="0.2">
      <c r="A2" s="50" t="s">
        <v>7</v>
      </c>
      <c r="B2" s="49"/>
      <c r="C2" s="241"/>
      <c r="D2" s="241"/>
      <c r="E2" s="241"/>
      <c r="F2" s="241"/>
      <c r="G2" s="242"/>
    </row>
    <row r="3" spans="1:7" ht="24.95" customHeight="1" x14ac:dyDescent="0.2">
      <c r="A3" s="50" t="s">
        <v>8</v>
      </c>
      <c r="B3" s="49"/>
      <c r="C3" s="241"/>
      <c r="D3" s="241"/>
      <c r="E3" s="241"/>
      <c r="F3" s="241"/>
      <c r="G3" s="242"/>
    </row>
    <row r="4" spans="1:7" ht="24.95" customHeight="1" x14ac:dyDescent="0.2">
      <c r="A4" s="50" t="s">
        <v>9</v>
      </c>
      <c r="B4" s="49"/>
      <c r="C4" s="241"/>
      <c r="D4" s="241"/>
      <c r="E4" s="241"/>
      <c r="F4" s="241"/>
      <c r="G4" s="242"/>
    </row>
    <row r="5" spans="1:7" x14ac:dyDescent="0.2">
      <c r="B5" s="4"/>
      <c r="C5" s="5"/>
      <c r="D5" s="6"/>
    </row>
  </sheetData>
  <sheetProtection algorithmName="SHA-512" hashValue="0n64cbF/b6Sv8Kdtv0Bi7CIQzZcpCUfi6hfXrZSFab/x5YFh96glAc7KC7mljMRsl02LC2TCspAssmMqmOOC5Q==" saltValue="smHKzyGndt5NHJLGjUUtO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6"/>
  <sheetViews>
    <sheetView tabSelected="1" workbookViewId="0">
      <pane ySplit="7" topLeftCell="A63" activePane="bottomLeft" state="frozen"/>
      <selection pane="bottomLeft" activeCell="C67" sqref="C67:G67"/>
    </sheetView>
  </sheetViews>
  <sheetFormatPr defaultRowHeight="12.75" outlineLevelRow="3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855468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8" t="s">
        <v>115</v>
      </c>
      <c r="B1" s="248"/>
      <c r="C1" s="248"/>
      <c r="D1" s="248"/>
      <c r="E1" s="248"/>
      <c r="F1" s="248"/>
      <c r="G1" s="248"/>
      <c r="AG1" t="s">
        <v>116</v>
      </c>
    </row>
    <row r="2" spans="1:60" ht="25.15" customHeight="1" x14ac:dyDescent="0.2">
      <c r="A2" s="50" t="s">
        <v>7</v>
      </c>
      <c r="B2" s="49" t="s">
        <v>43</v>
      </c>
      <c r="C2" s="249" t="s">
        <v>44</v>
      </c>
      <c r="D2" s="250"/>
      <c r="E2" s="250"/>
      <c r="F2" s="250"/>
      <c r="G2" s="251"/>
      <c r="AG2" t="s">
        <v>117</v>
      </c>
    </row>
    <row r="3" spans="1:60" ht="25.15" customHeight="1" x14ac:dyDescent="0.2">
      <c r="A3" s="50" t="s">
        <v>8</v>
      </c>
      <c r="B3" s="49" t="s">
        <v>53</v>
      </c>
      <c r="C3" s="249" t="s">
        <v>54</v>
      </c>
      <c r="D3" s="250"/>
      <c r="E3" s="250"/>
      <c r="F3" s="250"/>
      <c r="G3" s="251"/>
      <c r="AC3" s="122" t="s">
        <v>117</v>
      </c>
      <c r="AG3" t="s">
        <v>118</v>
      </c>
    </row>
    <row r="4" spans="1:60" ht="25.15" customHeight="1" x14ac:dyDescent="0.2">
      <c r="A4" s="141" t="s">
        <v>9</v>
      </c>
      <c r="B4" s="142" t="s">
        <v>55</v>
      </c>
      <c r="C4" s="252" t="s">
        <v>56</v>
      </c>
      <c r="D4" s="253"/>
      <c r="E4" s="253"/>
      <c r="F4" s="253"/>
      <c r="G4" s="254"/>
      <c r="AG4" t="s">
        <v>119</v>
      </c>
    </row>
    <row r="5" spans="1:60" x14ac:dyDescent="0.2">
      <c r="D5" s="10"/>
    </row>
    <row r="6" spans="1:60" ht="38.25" x14ac:dyDescent="0.2">
      <c r="A6" s="144" t="s">
        <v>120</v>
      </c>
      <c r="B6" s="146" t="s">
        <v>121</v>
      </c>
      <c r="C6" s="146" t="s">
        <v>122</v>
      </c>
      <c r="D6" s="145" t="s">
        <v>123</v>
      </c>
      <c r="E6" s="144" t="s">
        <v>124</v>
      </c>
      <c r="F6" s="143" t="s">
        <v>125</v>
      </c>
      <c r="G6" s="144" t="s">
        <v>29</v>
      </c>
      <c r="H6" s="147" t="s">
        <v>30</v>
      </c>
      <c r="I6" s="147" t="s">
        <v>126</v>
      </c>
      <c r="J6" s="147" t="s">
        <v>31</v>
      </c>
      <c r="K6" s="147" t="s">
        <v>127</v>
      </c>
      <c r="L6" s="147" t="s">
        <v>128</v>
      </c>
      <c r="M6" s="147" t="s">
        <v>129</v>
      </c>
      <c r="N6" s="147" t="s">
        <v>130</v>
      </c>
      <c r="O6" s="147" t="s">
        <v>131</v>
      </c>
      <c r="P6" s="147" t="s">
        <v>132</v>
      </c>
      <c r="Q6" s="147" t="s">
        <v>133</v>
      </c>
      <c r="R6" s="147" t="s">
        <v>134</v>
      </c>
      <c r="S6" s="147" t="s">
        <v>135</v>
      </c>
      <c r="T6" s="147" t="s">
        <v>136</v>
      </c>
      <c r="U6" s="147" t="s">
        <v>137</v>
      </c>
      <c r="V6" s="147" t="s">
        <v>138</v>
      </c>
      <c r="W6" s="147" t="s">
        <v>139</v>
      </c>
      <c r="X6" s="147" t="s">
        <v>140</v>
      </c>
      <c r="Y6" s="147" t="s">
        <v>141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0" t="s">
        <v>142</v>
      </c>
      <c r="B8" s="161" t="s">
        <v>90</v>
      </c>
      <c r="C8" s="181" t="s">
        <v>91</v>
      </c>
      <c r="D8" s="162"/>
      <c r="E8" s="163"/>
      <c r="F8" s="164"/>
      <c r="G8" s="164">
        <f>SUMIF(AG9:AG64,"&lt;&gt;NOR",G9:G64)</f>
        <v>0</v>
      </c>
      <c r="H8" s="164"/>
      <c r="I8" s="164">
        <f>SUM(I9:I64)</f>
        <v>0</v>
      </c>
      <c r="J8" s="164"/>
      <c r="K8" s="164">
        <f>SUM(K9:K64)</f>
        <v>0</v>
      </c>
      <c r="L8" s="164"/>
      <c r="M8" s="164">
        <f>SUM(M9:M64)</f>
        <v>0</v>
      </c>
      <c r="N8" s="163"/>
      <c r="O8" s="163">
        <f>SUM(O9:O64)</f>
        <v>0</v>
      </c>
      <c r="P8" s="163"/>
      <c r="Q8" s="163">
        <f>SUM(Q9:Q64)</f>
        <v>0</v>
      </c>
      <c r="R8" s="164"/>
      <c r="S8" s="164"/>
      <c r="T8" s="165"/>
      <c r="U8" s="159"/>
      <c r="V8" s="159">
        <f>SUM(V9:V64)</f>
        <v>0</v>
      </c>
      <c r="W8" s="159"/>
      <c r="X8" s="159"/>
      <c r="Y8" s="159"/>
      <c r="AG8" t="s">
        <v>143</v>
      </c>
    </row>
    <row r="9" spans="1:60" ht="33.75" outlineLevel="1" x14ac:dyDescent="0.2">
      <c r="A9" s="167">
        <v>1</v>
      </c>
      <c r="B9" s="168" t="s">
        <v>144</v>
      </c>
      <c r="C9" s="182" t="s">
        <v>514</v>
      </c>
      <c r="D9" s="169" t="s">
        <v>145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15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146</v>
      </c>
      <c r="T9" s="173" t="s">
        <v>147</v>
      </c>
      <c r="U9" s="158">
        <v>0</v>
      </c>
      <c r="V9" s="158">
        <f>ROUND(E9*U9,2)</f>
        <v>0</v>
      </c>
      <c r="W9" s="158"/>
      <c r="X9" s="158" t="s">
        <v>148</v>
      </c>
      <c r="Y9" s="158" t="s">
        <v>149</v>
      </c>
      <c r="Z9" s="148"/>
      <c r="AA9" s="148"/>
      <c r="AB9" s="148"/>
      <c r="AC9" s="148"/>
      <c r="AD9" s="148"/>
      <c r="AE9" s="148"/>
      <c r="AF9" s="148"/>
      <c r="AG9" s="148" t="s">
        <v>150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3" x14ac:dyDescent="0.2">
      <c r="A10" s="155"/>
      <c r="B10" s="156"/>
      <c r="C10" s="246" t="s">
        <v>152</v>
      </c>
      <c r="D10" s="247"/>
      <c r="E10" s="247"/>
      <c r="F10" s="247"/>
      <c r="G10" s="24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151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67">
        <v>2</v>
      </c>
      <c r="B11" s="168" t="s">
        <v>153</v>
      </c>
      <c r="C11" s="182" t="s">
        <v>154</v>
      </c>
      <c r="D11" s="169" t="s">
        <v>145</v>
      </c>
      <c r="E11" s="170">
        <v>1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15</v>
      </c>
      <c r="M11" s="172">
        <f>G11*(1+L11/100)</f>
        <v>0</v>
      </c>
      <c r="N11" s="170">
        <v>0</v>
      </c>
      <c r="O11" s="170">
        <f>ROUND(E11*N11,2)</f>
        <v>0</v>
      </c>
      <c r="P11" s="170">
        <v>0</v>
      </c>
      <c r="Q11" s="170">
        <f>ROUND(E11*P11,2)</f>
        <v>0</v>
      </c>
      <c r="R11" s="172"/>
      <c r="S11" s="172" t="s">
        <v>146</v>
      </c>
      <c r="T11" s="173" t="s">
        <v>147</v>
      </c>
      <c r="U11" s="158">
        <v>0</v>
      </c>
      <c r="V11" s="158">
        <f>ROUND(E11*U11,2)</f>
        <v>0</v>
      </c>
      <c r="W11" s="158"/>
      <c r="X11" s="158" t="s">
        <v>148</v>
      </c>
      <c r="Y11" s="158" t="s">
        <v>149</v>
      </c>
      <c r="Z11" s="148"/>
      <c r="AA11" s="148"/>
      <c r="AB11" s="148"/>
      <c r="AC11" s="148"/>
      <c r="AD11" s="148"/>
      <c r="AE11" s="148"/>
      <c r="AF11" s="148"/>
      <c r="AG11" s="148" t="s">
        <v>150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243" t="s">
        <v>155</v>
      </c>
      <c r="D12" s="244"/>
      <c r="E12" s="244"/>
      <c r="F12" s="244"/>
      <c r="G12" s="244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151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7">
        <v>3</v>
      </c>
      <c r="B13" s="168" t="s">
        <v>156</v>
      </c>
      <c r="C13" s="182" t="s">
        <v>157</v>
      </c>
      <c r="D13" s="169" t="s">
        <v>145</v>
      </c>
      <c r="E13" s="170">
        <v>1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15</v>
      </c>
      <c r="M13" s="172">
        <f>G13*(1+L13/100)</f>
        <v>0</v>
      </c>
      <c r="N13" s="170">
        <v>0</v>
      </c>
      <c r="O13" s="170">
        <f>ROUND(E13*N13,2)</f>
        <v>0</v>
      </c>
      <c r="P13" s="170">
        <v>0</v>
      </c>
      <c r="Q13" s="170">
        <f>ROUND(E13*P13,2)</f>
        <v>0</v>
      </c>
      <c r="R13" s="172"/>
      <c r="S13" s="172" t="s">
        <v>146</v>
      </c>
      <c r="T13" s="173" t="s">
        <v>147</v>
      </c>
      <c r="U13" s="158">
        <v>0</v>
      </c>
      <c r="V13" s="158">
        <f>ROUND(E13*U13,2)</f>
        <v>0</v>
      </c>
      <c r="W13" s="158"/>
      <c r="X13" s="158" t="s">
        <v>148</v>
      </c>
      <c r="Y13" s="158" t="s">
        <v>149</v>
      </c>
      <c r="Z13" s="148"/>
      <c r="AA13" s="148"/>
      <c r="AB13" s="148"/>
      <c r="AC13" s="148"/>
      <c r="AD13" s="148"/>
      <c r="AE13" s="148"/>
      <c r="AF13" s="148"/>
      <c r="AG13" s="148" t="s">
        <v>150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243" t="s">
        <v>155</v>
      </c>
      <c r="D14" s="244"/>
      <c r="E14" s="244"/>
      <c r="F14" s="244"/>
      <c r="G14" s="244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151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67">
        <v>4</v>
      </c>
      <c r="B15" s="168" t="s">
        <v>158</v>
      </c>
      <c r="C15" s="182" t="s">
        <v>518</v>
      </c>
      <c r="D15" s="169" t="s">
        <v>145</v>
      </c>
      <c r="E15" s="170">
        <v>1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15</v>
      </c>
      <c r="M15" s="172">
        <f>G15*(1+L15/100)</f>
        <v>0</v>
      </c>
      <c r="N15" s="170">
        <v>0</v>
      </c>
      <c r="O15" s="170">
        <f>ROUND(E15*N15,2)</f>
        <v>0</v>
      </c>
      <c r="P15" s="170">
        <v>0</v>
      </c>
      <c r="Q15" s="170">
        <f>ROUND(E15*P15,2)</f>
        <v>0</v>
      </c>
      <c r="R15" s="172"/>
      <c r="S15" s="172" t="s">
        <v>146</v>
      </c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243" t="s">
        <v>519</v>
      </c>
      <c r="D16" s="244"/>
      <c r="E16" s="244"/>
      <c r="F16" s="244"/>
      <c r="G16" s="244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45" outlineLevel="1" x14ac:dyDescent="0.2">
      <c r="A17" s="167">
        <v>5</v>
      </c>
      <c r="B17" s="168" t="s">
        <v>159</v>
      </c>
      <c r="C17" s="182" t="s">
        <v>515</v>
      </c>
      <c r="D17" s="169" t="s">
        <v>145</v>
      </c>
      <c r="E17" s="170">
        <v>2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15</v>
      </c>
      <c r="M17" s="172">
        <f>G17*(1+L17/100)</f>
        <v>0</v>
      </c>
      <c r="N17" s="170">
        <v>0</v>
      </c>
      <c r="O17" s="170">
        <f>ROUND(E17*N17,2)</f>
        <v>0</v>
      </c>
      <c r="P17" s="170">
        <v>0</v>
      </c>
      <c r="Q17" s="170">
        <f>ROUND(E17*P17,2)</f>
        <v>0</v>
      </c>
      <c r="R17" s="172"/>
      <c r="S17" s="172" t="s">
        <v>146</v>
      </c>
      <c r="T17" s="173" t="s">
        <v>147</v>
      </c>
      <c r="U17" s="158">
        <v>0</v>
      </c>
      <c r="V17" s="158">
        <f>ROUND(E17*U17,2)</f>
        <v>0</v>
      </c>
      <c r="W17" s="158"/>
      <c r="X17" s="158" t="s">
        <v>148</v>
      </c>
      <c r="Y17" s="158" t="s">
        <v>149</v>
      </c>
      <c r="Z17" s="148"/>
      <c r="AA17" s="148"/>
      <c r="AB17" s="148"/>
      <c r="AC17" s="148"/>
      <c r="AD17" s="148"/>
      <c r="AE17" s="148"/>
      <c r="AF17" s="148"/>
      <c r="AG17" s="148" t="s">
        <v>150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3" x14ac:dyDescent="0.2">
      <c r="A18" s="155"/>
      <c r="B18" s="156"/>
      <c r="C18" s="246" t="s">
        <v>155</v>
      </c>
      <c r="D18" s="247"/>
      <c r="E18" s="247"/>
      <c r="F18" s="247"/>
      <c r="G18" s="247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151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67">
        <v>6</v>
      </c>
      <c r="B19" s="168" t="s">
        <v>162</v>
      </c>
      <c r="C19" s="182" t="s">
        <v>160</v>
      </c>
      <c r="D19" s="169" t="s">
        <v>145</v>
      </c>
      <c r="E19" s="170">
        <v>6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15</v>
      </c>
      <c r="M19" s="172">
        <f>G19*(1+L19/100)</f>
        <v>0</v>
      </c>
      <c r="N19" s="170">
        <v>0</v>
      </c>
      <c r="O19" s="170">
        <f>ROUND(E19*N19,2)</f>
        <v>0</v>
      </c>
      <c r="P19" s="170">
        <v>0</v>
      </c>
      <c r="Q19" s="170">
        <f>ROUND(E19*P19,2)</f>
        <v>0</v>
      </c>
      <c r="R19" s="172"/>
      <c r="S19" s="172" t="s">
        <v>146</v>
      </c>
      <c r="T19" s="173" t="s">
        <v>147</v>
      </c>
      <c r="U19" s="158">
        <v>0</v>
      </c>
      <c r="V19" s="158">
        <f>ROUND(E19*U19,2)</f>
        <v>0</v>
      </c>
      <c r="W19" s="158"/>
      <c r="X19" s="158" t="s">
        <v>148</v>
      </c>
      <c r="Y19" s="158" t="s">
        <v>149</v>
      </c>
      <c r="Z19" s="148"/>
      <c r="AA19" s="148"/>
      <c r="AB19" s="148"/>
      <c r="AC19" s="148"/>
      <c r="AD19" s="148"/>
      <c r="AE19" s="148"/>
      <c r="AF19" s="148"/>
      <c r="AG19" s="148" t="s">
        <v>150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243" t="s">
        <v>161</v>
      </c>
      <c r="D20" s="244"/>
      <c r="E20" s="244"/>
      <c r="F20" s="244"/>
      <c r="G20" s="244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151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7">
        <v>7</v>
      </c>
      <c r="B21" s="168" t="s">
        <v>165</v>
      </c>
      <c r="C21" s="182" t="s">
        <v>163</v>
      </c>
      <c r="D21" s="169" t="s">
        <v>145</v>
      </c>
      <c r="E21" s="170">
        <v>47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15</v>
      </c>
      <c r="M21" s="172">
        <f>G21*(1+L21/100)</f>
        <v>0</v>
      </c>
      <c r="N21" s="170">
        <v>0</v>
      </c>
      <c r="O21" s="170">
        <f>ROUND(E21*N21,2)</f>
        <v>0</v>
      </c>
      <c r="P21" s="170">
        <v>0</v>
      </c>
      <c r="Q21" s="170">
        <f>ROUND(E21*P21,2)</f>
        <v>0</v>
      </c>
      <c r="R21" s="172"/>
      <c r="S21" s="172" t="s">
        <v>146</v>
      </c>
      <c r="T21" s="173" t="s">
        <v>147</v>
      </c>
      <c r="U21" s="158">
        <v>0</v>
      </c>
      <c r="V21" s="158">
        <f>ROUND(E21*U21,2)</f>
        <v>0</v>
      </c>
      <c r="W21" s="158"/>
      <c r="X21" s="158" t="s">
        <v>148</v>
      </c>
      <c r="Y21" s="158" t="s">
        <v>149</v>
      </c>
      <c r="Z21" s="148"/>
      <c r="AA21" s="148"/>
      <c r="AB21" s="148"/>
      <c r="AC21" s="148"/>
      <c r="AD21" s="148"/>
      <c r="AE21" s="148"/>
      <c r="AF21" s="148"/>
      <c r="AG21" s="148" t="s">
        <v>150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243" t="s">
        <v>164</v>
      </c>
      <c r="D22" s="244"/>
      <c r="E22" s="244"/>
      <c r="F22" s="244"/>
      <c r="G22" s="244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151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67">
        <v>8</v>
      </c>
      <c r="B23" s="168" t="s">
        <v>168</v>
      </c>
      <c r="C23" s="182" t="s">
        <v>166</v>
      </c>
      <c r="D23" s="169" t="s">
        <v>145</v>
      </c>
      <c r="E23" s="170">
        <v>10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15</v>
      </c>
      <c r="M23" s="172">
        <f>G23*(1+L23/100)</f>
        <v>0</v>
      </c>
      <c r="N23" s="170">
        <v>0</v>
      </c>
      <c r="O23" s="170">
        <f>ROUND(E23*N23,2)</f>
        <v>0</v>
      </c>
      <c r="P23" s="170">
        <v>0</v>
      </c>
      <c r="Q23" s="170">
        <f>ROUND(E23*P23,2)</f>
        <v>0</v>
      </c>
      <c r="R23" s="172"/>
      <c r="S23" s="172" t="s">
        <v>146</v>
      </c>
      <c r="T23" s="173" t="s">
        <v>147</v>
      </c>
      <c r="U23" s="158">
        <v>0</v>
      </c>
      <c r="V23" s="158">
        <f>ROUND(E23*U23,2)</f>
        <v>0</v>
      </c>
      <c r="W23" s="158"/>
      <c r="X23" s="158" t="s">
        <v>148</v>
      </c>
      <c r="Y23" s="158" t="s">
        <v>149</v>
      </c>
      <c r="Z23" s="148"/>
      <c r="AA23" s="148"/>
      <c r="AB23" s="148"/>
      <c r="AC23" s="148"/>
      <c r="AD23" s="148"/>
      <c r="AE23" s="148"/>
      <c r="AF23" s="148"/>
      <c r="AG23" s="148" t="s">
        <v>150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243" t="s">
        <v>167</v>
      </c>
      <c r="D24" s="244"/>
      <c r="E24" s="244"/>
      <c r="F24" s="244"/>
      <c r="G24" s="244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151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7">
        <v>9</v>
      </c>
      <c r="B25" s="168" t="s">
        <v>171</v>
      </c>
      <c r="C25" s="182" t="s">
        <v>169</v>
      </c>
      <c r="D25" s="169" t="s">
        <v>145</v>
      </c>
      <c r="E25" s="170">
        <v>296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15</v>
      </c>
      <c r="M25" s="172">
        <f>G25*(1+L25/100)</f>
        <v>0</v>
      </c>
      <c r="N25" s="170">
        <v>0</v>
      </c>
      <c r="O25" s="170">
        <f>ROUND(E25*N25,2)</f>
        <v>0</v>
      </c>
      <c r="P25" s="170">
        <v>0</v>
      </c>
      <c r="Q25" s="170">
        <f>ROUND(E25*P25,2)</f>
        <v>0</v>
      </c>
      <c r="R25" s="172"/>
      <c r="S25" s="172" t="s">
        <v>146</v>
      </c>
      <c r="T25" s="173" t="s">
        <v>147</v>
      </c>
      <c r="U25" s="158">
        <v>0</v>
      </c>
      <c r="V25" s="158">
        <f>ROUND(E25*U25,2)</f>
        <v>0</v>
      </c>
      <c r="W25" s="158"/>
      <c r="X25" s="158" t="s">
        <v>148</v>
      </c>
      <c r="Y25" s="158" t="s">
        <v>149</v>
      </c>
      <c r="Z25" s="148"/>
      <c r="AA25" s="148"/>
      <c r="AB25" s="148"/>
      <c r="AC25" s="148"/>
      <c r="AD25" s="148"/>
      <c r="AE25" s="148"/>
      <c r="AF25" s="148"/>
      <c r="AG25" s="148" t="s">
        <v>150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243" t="s">
        <v>170</v>
      </c>
      <c r="D26" s="244"/>
      <c r="E26" s="244"/>
      <c r="F26" s="244"/>
      <c r="G26" s="244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151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67">
        <v>10</v>
      </c>
      <c r="B27" s="168" t="s">
        <v>174</v>
      </c>
      <c r="C27" s="182" t="s">
        <v>172</v>
      </c>
      <c r="D27" s="169" t="s">
        <v>145</v>
      </c>
      <c r="E27" s="170">
        <v>23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15</v>
      </c>
      <c r="M27" s="172">
        <f>G27*(1+L27/100)</f>
        <v>0</v>
      </c>
      <c r="N27" s="170">
        <v>0</v>
      </c>
      <c r="O27" s="170">
        <f>ROUND(E27*N27,2)</f>
        <v>0</v>
      </c>
      <c r="P27" s="170">
        <v>0</v>
      </c>
      <c r="Q27" s="170">
        <f>ROUND(E27*P27,2)</f>
        <v>0</v>
      </c>
      <c r="R27" s="172"/>
      <c r="S27" s="172" t="s">
        <v>146</v>
      </c>
      <c r="T27" s="173" t="s">
        <v>147</v>
      </c>
      <c r="U27" s="158">
        <v>0</v>
      </c>
      <c r="V27" s="158">
        <f>ROUND(E27*U27,2)</f>
        <v>0</v>
      </c>
      <c r="W27" s="158"/>
      <c r="X27" s="158" t="s">
        <v>148</v>
      </c>
      <c r="Y27" s="158" t="s">
        <v>149</v>
      </c>
      <c r="Z27" s="148"/>
      <c r="AA27" s="148"/>
      <c r="AB27" s="148"/>
      <c r="AC27" s="148"/>
      <c r="AD27" s="148"/>
      <c r="AE27" s="148"/>
      <c r="AF27" s="148"/>
      <c r="AG27" s="148" t="s">
        <v>150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243" t="s">
        <v>173</v>
      </c>
      <c r="D28" s="244"/>
      <c r="E28" s="244"/>
      <c r="F28" s="244"/>
      <c r="G28" s="244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151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7">
        <v>11</v>
      </c>
      <c r="B29" s="168" t="s">
        <v>177</v>
      </c>
      <c r="C29" s="182" t="s">
        <v>175</v>
      </c>
      <c r="D29" s="169" t="s">
        <v>145</v>
      </c>
      <c r="E29" s="170">
        <v>366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15</v>
      </c>
      <c r="M29" s="172">
        <f>G29*(1+L29/100)</f>
        <v>0</v>
      </c>
      <c r="N29" s="170">
        <v>0</v>
      </c>
      <c r="O29" s="170">
        <f>ROUND(E29*N29,2)</f>
        <v>0</v>
      </c>
      <c r="P29" s="170">
        <v>0</v>
      </c>
      <c r="Q29" s="170">
        <f>ROUND(E29*P29,2)</f>
        <v>0</v>
      </c>
      <c r="R29" s="172"/>
      <c r="S29" s="172" t="s">
        <v>146</v>
      </c>
      <c r="T29" s="173" t="s">
        <v>147</v>
      </c>
      <c r="U29" s="158">
        <v>0</v>
      </c>
      <c r="V29" s="158">
        <f>ROUND(E29*U29,2)</f>
        <v>0</v>
      </c>
      <c r="W29" s="158"/>
      <c r="X29" s="158" t="s">
        <v>148</v>
      </c>
      <c r="Y29" s="158" t="s">
        <v>149</v>
      </c>
      <c r="Z29" s="148"/>
      <c r="AA29" s="148"/>
      <c r="AB29" s="148"/>
      <c r="AC29" s="148"/>
      <c r="AD29" s="148"/>
      <c r="AE29" s="148"/>
      <c r="AF29" s="148"/>
      <c r="AG29" s="148" t="s">
        <v>150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243" t="s">
        <v>176</v>
      </c>
      <c r="D30" s="244"/>
      <c r="E30" s="244"/>
      <c r="F30" s="244"/>
      <c r="G30" s="244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151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7">
        <v>12</v>
      </c>
      <c r="B31" s="168" t="s">
        <v>179</v>
      </c>
      <c r="C31" s="182" t="s">
        <v>178</v>
      </c>
      <c r="D31" s="169" t="s">
        <v>145</v>
      </c>
      <c r="E31" s="170">
        <v>10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15</v>
      </c>
      <c r="M31" s="172">
        <f>G31*(1+L31/100)</f>
        <v>0</v>
      </c>
      <c r="N31" s="170">
        <v>0</v>
      </c>
      <c r="O31" s="170">
        <f>ROUND(E31*N31,2)</f>
        <v>0</v>
      </c>
      <c r="P31" s="170">
        <v>0</v>
      </c>
      <c r="Q31" s="170">
        <f>ROUND(E31*P31,2)</f>
        <v>0</v>
      </c>
      <c r="R31" s="172"/>
      <c r="S31" s="172" t="s">
        <v>146</v>
      </c>
      <c r="T31" s="173" t="s">
        <v>147</v>
      </c>
      <c r="U31" s="158">
        <v>0</v>
      </c>
      <c r="V31" s="158">
        <f>ROUND(E31*U31,2)</f>
        <v>0</v>
      </c>
      <c r="W31" s="158"/>
      <c r="X31" s="158" t="s">
        <v>148</v>
      </c>
      <c r="Y31" s="158" t="s">
        <v>149</v>
      </c>
      <c r="Z31" s="148"/>
      <c r="AA31" s="148"/>
      <c r="AB31" s="148"/>
      <c r="AC31" s="148"/>
      <c r="AD31" s="148"/>
      <c r="AE31" s="148"/>
      <c r="AF31" s="148"/>
      <c r="AG31" s="148" t="s">
        <v>150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243" t="s">
        <v>167</v>
      </c>
      <c r="D32" s="244"/>
      <c r="E32" s="244"/>
      <c r="F32" s="244"/>
      <c r="G32" s="244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151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67">
        <v>13</v>
      </c>
      <c r="B33" s="168" t="s">
        <v>182</v>
      </c>
      <c r="C33" s="182" t="s">
        <v>180</v>
      </c>
      <c r="D33" s="169" t="s">
        <v>145</v>
      </c>
      <c r="E33" s="170">
        <v>34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15</v>
      </c>
      <c r="M33" s="172">
        <f>G33*(1+L33/100)</f>
        <v>0</v>
      </c>
      <c r="N33" s="170">
        <v>0</v>
      </c>
      <c r="O33" s="170">
        <f>ROUND(E33*N33,2)</f>
        <v>0</v>
      </c>
      <c r="P33" s="170">
        <v>0</v>
      </c>
      <c r="Q33" s="170">
        <f>ROUND(E33*P33,2)</f>
        <v>0</v>
      </c>
      <c r="R33" s="172"/>
      <c r="S33" s="172" t="s">
        <v>146</v>
      </c>
      <c r="T33" s="173" t="s">
        <v>147</v>
      </c>
      <c r="U33" s="158">
        <v>0</v>
      </c>
      <c r="V33" s="158">
        <f>ROUND(E33*U33,2)</f>
        <v>0</v>
      </c>
      <c r="W33" s="158"/>
      <c r="X33" s="158" t="s">
        <v>148</v>
      </c>
      <c r="Y33" s="158" t="s">
        <v>149</v>
      </c>
      <c r="Z33" s="148"/>
      <c r="AA33" s="148"/>
      <c r="AB33" s="148"/>
      <c r="AC33" s="148"/>
      <c r="AD33" s="148"/>
      <c r="AE33" s="148"/>
      <c r="AF33" s="148"/>
      <c r="AG33" s="148" t="s">
        <v>150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243" t="s">
        <v>181</v>
      </c>
      <c r="D34" s="244"/>
      <c r="E34" s="244"/>
      <c r="F34" s="244"/>
      <c r="G34" s="244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151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67">
        <v>14</v>
      </c>
      <c r="B35" s="168" t="s">
        <v>185</v>
      </c>
      <c r="C35" s="182" t="s">
        <v>183</v>
      </c>
      <c r="D35" s="169" t="s">
        <v>145</v>
      </c>
      <c r="E35" s="170">
        <v>29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15</v>
      </c>
      <c r="M35" s="172">
        <f>G35*(1+L35/100)</f>
        <v>0</v>
      </c>
      <c r="N35" s="170">
        <v>0</v>
      </c>
      <c r="O35" s="170">
        <f>ROUND(E35*N35,2)</f>
        <v>0</v>
      </c>
      <c r="P35" s="170">
        <v>0</v>
      </c>
      <c r="Q35" s="170">
        <f>ROUND(E35*P35,2)</f>
        <v>0</v>
      </c>
      <c r="R35" s="172"/>
      <c r="S35" s="172" t="s">
        <v>146</v>
      </c>
      <c r="T35" s="173" t="s">
        <v>147</v>
      </c>
      <c r="U35" s="158">
        <v>0</v>
      </c>
      <c r="V35" s="158">
        <f>ROUND(E35*U35,2)</f>
        <v>0</v>
      </c>
      <c r="W35" s="158"/>
      <c r="X35" s="158" t="s">
        <v>148</v>
      </c>
      <c r="Y35" s="158" t="s">
        <v>149</v>
      </c>
      <c r="Z35" s="148"/>
      <c r="AA35" s="148"/>
      <c r="AB35" s="148"/>
      <c r="AC35" s="148"/>
      <c r="AD35" s="148"/>
      <c r="AE35" s="148"/>
      <c r="AF35" s="148"/>
      <c r="AG35" s="148" t="s">
        <v>150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243" t="s">
        <v>184</v>
      </c>
      <c r="D36" s="244"/>
      <c r="E36" s="244"/>
      <c r="F36" s="244"/>
      <c r="G36" s="244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151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67">
        <v>15</v>
      </c>
      <c r="B37" s="168" t="s">
        <v>188</v>
      </c>
      <c r="C37" s="182" t="s">
        <v>186</v>
      </c>
      <c r="D37" s="169" t="s">
        <v>145</v>
      </c>
      <c r="E37" s="170">
        <v>7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15</v>
      </c>
      <c r="M37" s="172">
        <f>G37*(1+L37/100)</f>
        <v>0</v>
      </c>
      <c r="N37" s="170">
        <v>0</v>
      </c>
      <c r="O37" s="170">
        <f>ROUND(E37*N37,2)</f>
        <v>0</v>
      </c>
      <c r="P37" s="170">
        <v>0</v>
      </c>
      <c r="Q37" s="170">
        <f>ROUND(E37*P37,2)</f>
        <v>0</v>
      </c>
      <c r="R37" s="172"/>
      <c r="S37" s="172" t="s">
        <v>146</v>
      </c>
      <c r="T37" s="173" t="s">
        <v>147</v>
      </c>
      <c r="U37" s="158">
        <v>0</v>
      </c>
      <c r="V37" s="158">
        <f>ROUND(E37*U37,2)</f>
        <v>0</v>
      </c>
      <c r="W37" s="158"/>
      <c r="X37" s="158" t="s">
        <v>148</v>
      </c>
      <c r="Y37" s="158" t="s">
        <v>149</v>
      </c>
      <c r="Z37" s="148"/>
      <c r="AA37" s="148"/>
      <c r="AB37" s="148"/>
      <c r="AC37" s="148"/>
      <c r="AD37" s="148"/>
      <c r="AE37" s="148"/>
      <c r="AF37" s="148"/>
      <c r="AG37" s="148" t="s">
        <v>150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243" t="s">
        <v>187</v>
      </c>
      <c r="D38" s="244"/>
      <c r="E38" s="244"/>
      <c r="F38" s="244"/>
      <c r="G38" s="244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151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67">
        <v>16</v>
      </c>
      <c r="B39" s="168" t="s">
        <v>191</v>
      </c>
      <c r="C39" s="182" t="s">
        <v>189</v>
      </c>
      <c r="D39" s="169" t="s">
        <v>145</v>
      </c>
      <c r="E39" s="170">
        <v>2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15</v>
      </c>
      <c r="M39" s="172">
        <f>G39*(1+L39/100)</f>
        <v>0</v>
      </c>
      <c r="N39" s="170">
        <v>0</v>
      </c>
      <c r="O39" s="170">
        <f>ROUND(E39*N39,2)</f>
        <v>0</v>
      </c>
      <c r="P39" s="170">
        <v>0</v>
      </c>
      <c r="Q39" s="170">
        <f>ROUND(E39*P39,2)</f>
        <v>0</v>
      </c>
      <c r="R39" s="172"/>
      <c r="S39" s="172" t="s">
        <v>146</v>
      </c>
      <c r="T39" s="173" t="s">
        <v>147</v>
      </c>
      <c r="U39" s="158">
        <v>0</v>
      </c>
      <c r="V39" s="158">
        <f>ROUND(E39*U39,2)</f>
        <v>0</v>
      </c>
      <c r="W39" s="158"/>
      <c r="X39" s="158" t="s">
        <v>148</v>
      </c>
      <c r="Y39" s="158" t="s">
        <v>149</v>
      </c>
      <c r="Z39" s="148"/>
      <c r="AA39" s="148"/>
      <c r="AB39" s="148"/>
      <c r="AC39" s="148"/>
      <c r="AD39" s="148"/>
      <c r="AE39" s="148"/>
      <c r="AF39" s="148"/>
      <c r="AG39" s="148" t="s">
        <v>150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243" t="s">
        <v>190</v>
      </c>
      <c r="D40" s="244"/>
      <c r="E40" s="244"/>
      <c r="F40" s="244"/>
      <c r="G40" s="244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151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67">
        <v>17</v>
      </c>
      <c r="B41" s="168" t="s">
        <v>194</v>
      </c>
      <c r="C41" s="182" t="s">
        <v>192</v>
      </c>
      <c r="D41" s="169" t="s">
        <v>145</v>
      </c>
      <c r="E41" s="170">
        <v>6</v>
      </c>
      <c r="F41" s="171"/>
      <c r="G41" s="172">
        <f>ROUND(E41*F41,2)</f>
        <v>0</v>
      </c>
      <c r="H41" s="171"/>
      <c r="I41" s="172">
        <f>ROUND(E41*H41,2)</f>
        <v>0</v>
      </c>
      <c r="J41" s="171"/>
      <c r="K41" s="172">
        <f>ROUND(E41*J41,2)</f>
        <v>0</v>
      </c>
      <c r="L41" s="172">
        <v>15</v>
      </c>
      <c r="M41" s="172">
        <f>G41*(1+L41/100)</f>
        <v>0</v>
      </c>
      <c r="N41" s="170">
        <v>0</v>
      </c>
      <c r="O41" s="170">
        <f>ROUND(E41*N41,2)</f>
        <v>0</v>
      </c>
      <c r="P41" s="170">
        <v>0</v>
      </c>
      <c r="Q41" s="170">
        <f>ROUND(E41*P41,2)</f>
        <v>0</v>
      </c>
      <c r="R41" s="172"/>
      <c r="S41" s="172" t="s">
        <v>146</v>
      </c>
      <c r="T41" s="173" t="s">
        <v>147</v>
      </c>
      <c r="U41" s="158">
        <v>0</v>
      </c>
      <c r="V41" s="158">
        <f>ROUND(E41*U41,2)</f>
        <v>0</v>
      </c>
      <c r="W41" s="158"/>
      <c r="X41" s="158" t="s">
        <v>148</v>
      </c>
      <c r="Y41" s="158" t="s">
        <v>149</v>
      </c>
      <c r="Z41" s="148"/>
      <c r="AA41" s="148"/>
      <c r="AB41" s="148"/>
      <c r="AC41" s="148"/>
      <c r="AD41" s="148"/>
      <c r="AE41" s="148"/>
      <c r="AF41" s="148"/>
      <c r="AG41" s="148" t="s">
        <v>150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243" t="s">
        <v>193</v>
      </c>
      <c r="D42" s="244"/>
      <c r="E42" s="244"/>
      <c r="F42" s="244"/>
      <c r="G42" s="244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151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67">
        <v>18</v>
      </c>
      <c r="B43" s="168" t="s">
        <v>196</v>
      </c>
      <c r="C43" s="182" t="s">
        <v>195</v>
      </c>
      <c r="D43" s="169" t="s">
        <v>145</v>
      </c>
      <c r="E43" s="170">
        <v>6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15</v>
      </c>
      <c r="M43" s="172">
        <f>G43*(1+L43/100)</f>
        <v>0</v>
      </c>
      <c r="N43" s="170">
        <v>0</v>
      </c>
      <c r="O43" s="170">
        <f>ROUND(E43*N43,2)</f>
        <v>0</v>
      </c>
      <c r="P43" s="170">
        <v>0</v>
      </c>
      <c r="Q43" s="170">
        <f>ROUND(E43*P43,2)</f>
        <v>0</v>
      </c>
      <c r="R43" s="172"/>
      <c r="S43" s="172" t="s">
        <v>146</v>
      </c>
      <c r="T43" s="173" t="s">
        <v>147</v>
      </c>
      <c r="U43" s="158">
        <v>0</v>
      </c>
      <c r="V43" s="158">
        <f>ROUND(E43*U43,2)</f>
        <v>0</v>
      </c>
      <c r="W43" s="158"/>
      <c r="X43" s="158" t="s">
        <v>148</v>
      </c>
      <c r="Y43" s="158" t="s">
        <v>149</v>
      </c>
      <c r="Z43" s="148"/>
      <c r="AA43" s="148"/>
      <c r="AB43" s="148"/>
      <c r="AC43" s="148"/>
      <c r="AD43" s="148"/>
      <c r="AE43" s="148"/>
      <c r="AF43" s="148"/>
      <c r="AG43" s="148" t="s">
        <v>150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243" t="s">
        <v>193</v>
      </c>
      <c r="D44" s="244"/>
      <c r="E44" s="244"/>
      <c r="F44" s="244"/>
      <c r="G44" s="244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151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67">
        <v>19</v>
      </c>
      <c r="B45" s="168" t="s">
        <v>198</v>
      </c>
      <c r="C45" s="182" t="s">
        <v>197</v>
      </c>
      <c r="D45" s="169" t="s">
        <v>145</v>
      </c>
      <c r="E45" s="170">
        <v>5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15</v>
      </c>
      <c r="M45" s="172">
        <f>G45*(1+L45/100)</f>
        <v>0</v>
      </c>
      <c r="N45" s="170">
        <v>0</v>
      </c>
      <c r="O45" s="170">
        <f>ROUND(E45*N45,2)</f>
        <v>0</v>
      </c>
      <c r="P45" s="170">
        <v>0</v>
      </c>
      <c r="Q45" s="170">
        <f>ROUND(E45*P45,2)</f>
        <v>0</v>
      </c>
      <c r="R45" s="172"/>
      <c r="S45" s="172" t="s">
        <v>146</v>
      </c>
      <c r="T45" s="173" t="s">
        <v>147</v>
      </c>
      <c r="U45" s="158">
        <v>0</v>
      </c>
      <c r="V45" s="158">
        <f>ROUND(E45*U45,2)</f>
        <v>0</v>
      </c>
      <c r="W45" s="158"/>
      <c r="X45" s="158" t="s">
        <v>148</v>
      </c>
      <c r="Y45" s="158" t="s">
        <v>149</v>
      </c>
      <c r="Z45" s="148"/>
      <c r="AA45" s="148"/>
      <c r="AB45" s="148"/>
      <c r="AC45" s="148"/>
      <c r="AD45" s="148"/>
      <c r="AE45" s="148"/>
      <c r="AF45" s="148"/>
      <c r="AG45" s="148" t="s">
        <v>150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243" t="s">
        <v>193</v>
      </c>
      <c r="D46" s="244"/>
      <c r="E46" s="244"/>
      <c r="F46" s="244"/>
      <c r="G46" s="244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151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67">
        <v>20</v>
      </c>
      <c r="B47" s="168" t="s">
        <v>200</v>
      </c>
      <c r="C47" s="182" t="s">
        <v>199</v>
      </c>
      <c r="D47" s="169" t="s">
        <v>145</v>
      </c>
      <c r="E47" s="170">
        <v>2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15</v>
      </c>
      <c r="M47" s="172">
        <f>G47*(1+L47/100)</f>
        <v>0</v>
      </c>
      <c r="N47" s="170">
        <v>0</v>
      </c>
      <c r="O47" s="170">
        <f>ROUND(E47*N47,2)</f>
        <v>0</v>
      </c>
      <c r="P47" s="170">
        <v>0</v>
      </c>
      <c r="Q47" s="170">
        <f>ROUND(E47*P47,2)</f>
        <v>0</v>
      </c>
      <c r="R47" s="172"/>
      <c r="S47" s="172" t="s">
        <v>146</v>
      </c>
      <c r="T47" s="173" t="s">
        <v>147</v>
      </c>
      <c r="U47" s="158">
        <v>0</v>
      </c>
      <c r="V47" s="158">
        <f>ROUND(E47*U47,2)</f>
        <v>0</v>
      </c>
      <c r="W47" s="158"/>
      <c r="X47" s="158" t="s">
        <v>148</v>
      </c>
      <c r="Y47" s="158" t="s">
        <v>149</v>
      </c>
      <c r="Z47" s="148"/>
      <c r="AA47" s="148"/>
      <c r="AB47" s="148"/>
      <c r="AC47" s="148"/>
      <c r="AD47" s="148"/>
      <c r="AE47" s="148"/>
      <c r="AF47" s="148"/>
      <c r="AG47" s="148" t="s">
        <v>150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243" t="s">
        <v>190</v>
      </c>
      <c r="D48" s="244"/>
      <c r="E48" s="244"/>
      <c r="F48" s="244"/>
      <c r="G48" s="244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151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33.75" outlineLevel="1" x14ac:dyDescent="0.2">
      <c r="A49" s="167">
        <v>21</v>
      </c>
      <c r="B49" s="168" t="s">
        <v>202</v>
      </c>
      <c r="C49" s="182" t="s">
        <v>201</v>
      </c>
      <c r="D49" s="169" t="s">
        <v>145</v>
      </c>
      <c r="E49" s="170">
        <v>2</v>
      </c>
      <c r="F49" s="171"/>
      <c r="G49" s="172">
        <f>ROUND(E49*F49,2)</f>
        <v>0</v>
      </c>
      <c r="H49" s="171"/>
      <c r="I49" s="172">
        <f>ROUND(E49*H49,2)</f>
        <v>0</v>
      </c>
      <c r="J49" s="171"/>
      <c r="K49" s="172">
        <f>ROUND(E49*J49,2)</f>
        <v>0</v>
      </c>
      <c r="L49" s="172">
        <v>15</v>
      </c>
      <c r="M49" s="172">
        <f>G49*(1+L49/100)</f>
        <v>0</v>
      </c>
      <c r="N49" s="170">
        <v>0</v>
      </c>
      <c r="O49" s="170">
        <f>ROUND(E49*N49,2)</f>
        <v>0</v>
      </c>
      <c r="P49" s="170">
        <v>0</v>
      </c>
      <c r="Q49" s="170">
        <f>ROUND(E49*P49,2)</f>
        <v>0</v>
      </c>
      <c r="R49" s="172"/>
      <c r="S49" s="172" t="s">
        <v>146</v>
      </c>
      <c r="T49" s="173" t="s">
        <v>147</v>
      </c>
      <c r="U49" s="158">
        <v>0</v>
      </c>
      <c r="V49" s="158">
        <f>ROUND(E49*U49,2)</f>
        <v>0</v>
      </c>
      <c r="W49" s="158"/>
      <c r="X49" s="158" t="s">
        <v>148</v>
      </c>
      <c r="Y49" s="158" t="s">
        <v>149</v>
      </c>
      <c r="Z49" s="148"/>
      <c r="AA49" s="148"/>
      <c r="AB49" s="148"/>
      <c r="AC49" s="148"/>
      <c r="AD49" s="148"/>
      <c r="AE49" s="148"/>
      <c r="AF49" s="148"/>
      <c r="AG49" s="148" t="s">
        <v>150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243" t="s">
        <v>190</v>
      </c>
      <c r="D50" s="244"/>
      <c r="E50" s="244"/>
      <c r="F50" s="244"/>
      <c r="G50" s="244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151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 x14ac:dyDescent="0.2">
      <c r="A51" s="167">
        <v>22</v>
      </c>
      <c r="B51" s="168" t="s">
        <v>206</v>
      </c>
      <c r="C51" s="182" t="s">
        <v>203</v>
      </c>
      <c r="D51" s="169" t="s">
        <v>145</v>
      </c>
      <c r="E51" s="170">
        <v>1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15</v>
      </c>
      <c r="M51" s="172">
        <f>G51*(1+L51/100)</f>
        <v>0</v>
      </c>
      <c r="N51" s="170">
        <v>0</v>
      </c>
      <c r="O51" s="170">
        <f>ROUND(E51*N51,2)</f>
        <v>0</v>
      </c>
      <c r="P51" s="170">
        <v>0</v>
      </c>
      <c r="Q51" s="170">
        <f>ROUND(E51*P51,2)</f>
        <v>0</v>
      </c>
      <c r="R51" s="172"/>
      <c r="S51" s="172" t="s">
        <v>146</v>
      </c>
      <c r="T51" s="173" t="s">
        <v>147</v>
      </c>
      <c r="U51" s="158">
        <v>0</v>
      </c>
      <c r="V51" s="158">
        <f>ROUND(E51*U51,2)</f>
        <v>0</v>
      </c>
      <c r="W51" s="158"/>
      <c r="X51" s="158" t="s">
        <v>204</v>
      </c>
      <c r="Y51" s="158" t="s">
        <v>149</v>
      </c>
      <c r="Z51" s="148"/>
      <c r="AA51" s="148"/>
      <c r="AB51" s="148"/>
      <c r="AC51" s="148"/>
      <c r="AD51" s="148"/>
      <c r="AE51" s="148"/>
      <c r="AF51" s="148"/>
      <c r="AG51" s="148" t="s">
        <v>205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243" t="s">
        <v>152</v>
      </c>
      <c r="D52" s="244"/>
      <c r="E52" s="244"/>
      <c r="F52" s="244"/>
      <c r="G52" s="244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151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67">
        <v>23</v>
      </c>
      <c r="B53" s="168" t="s">
        <v>208</v>
      </c>
      <c r="C53" s="182" t="s">
        <v>207</v>
      </c>
      <c r="D53" s="169" t="s">
        <v>145</v>
      </c>
      <c r="E53" s="170">
        <v>2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15</v>
      </c>
      <c r="M53" s="172">
        <f>G53*(1+L53/100)</f>
        <v>0</v>
      </c>
      <c r="N53" s="170">
        <v>0</v>
      </c>
      <c r="O53" s="170">
        <f>ROUND(E53*N53,2)</f>
        <v>0</v>
      </c>
      <c r="P53" s="170">
        <v>0</v>
      </c>
      <c r="Q53" s="170">
        <f>ROUND(E53*P53,2)</f>
        <v>0</v>
      </c>
      <c r="R53" s="172"/>
      <c r="S53" s="172" t="s">
        <v>146</v>
      </c>
      <c r="T53" s="173" t="s">
        <v>147</v>
      </c>
      <c r="U53" s="158">
        <v>0</v>
      </c>
      <c r="V53" s="158">
        <f>ROUND(E53*U53,2)</f>
        <v>0</v>
      </c>
      <c r="W53" s="158"/>
      <c r="X53" s="158" t="s">
        <v>148</v>
      </c>
      <c r="Y53" s="158" t="s">
        <v>149</v>
      </c>
      <c r="Z53" s="148"/>
      <c r="AA53" s="148"/>
      <c r="AB53" s="148"/>
      <c r="AC53" s="148"/>
      <c r="AD53" s="148"/>
      <c r="AE53" s="148"/>
      <c r="AF53" s="148"/>
      <c r="AG53" s="148" t="s">
        <v>150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243" t="s">
        <v>190</v>
      </c>
      <c r="D54" s="244"/>
      <c r="E54" s="244"/>
      <c r="F54" s="244"/>
      <c r="G54" s="244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151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67">
        <v>24</v>
      </c>
      <c r="B55" s="168" t="s">
        <v>210</v>
      </c>
      <c r="C55" s="182" t="s">
        <v>209</v>
      </c>
      <c r="D55" s="169" t="s">
        <v>145</v>
      </c>
      <c r="E55" s="170">
        <v>3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15</v>
      </c>
      <c r="M55" s="172">
        <f>G55*(1+L55/100)</f>
        <v>0</v>
      </c>
      <c r="N55" s="170">
        <v>0</v>
      </c>
      <c r="O55" s="170">
        <f>ROUND(E55*N55,2)</f>
        <v>0</v>
      </c>
      <c r="P55" s="170">
        <v>0</v>
      </c>
      <c r="Q55" s="170">
        <f>ROUND(E55*P55,2)</f>
        <v>0</v>
      </c>
      <c r="R55" s="172"/>
      <c r="S55" s="172" t="s">
        <v>146</v>
      </c>
      <c r="T55" s="173" t="s">
        <v>147</v>
      </c>
      <c r="U55" s="158">
        <v>0</v>
      </c>
      <c r="V55" s="158">
        <f>ROUND(E55*U55,2)</f>
        <v>0</v>
      </c>
      <c r="W55" s="158"/>
      <c r="X55" s="158" t="s">
        <v>148</v>
      </c>
      <c r="Y55" s="158" t="s">
        <v>149</v>
      </c>
      <c r="Z55" s="148"/>
      <c r="AA55" s="148"/>
      <c r="AB55" s="148"/>
      <c r="AC55" s="148"/>
      <c r="AD55" s="148"/>
      <c r="AE55" s="148"/>
      <c r="AF55" s="148"/>
      <c r="AG55" s="148" t="s">
        <v>150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243" t="s">
        <v>193</v>
      </c>
      <c r="D56" s="244"/>
      <c r="E56" s="244"/>
      <c r="F56" s="244"/>
      <c r="G56" s="244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151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67">
        <v>25</v>
      </c>
      <c r="B57" s="168" t="s">
        <v>213</v>
      </c>
      <c r="C57" s="182" t="s">
        <v>211</v>
      </c>
      <c r="D57" s="169" t="s">
        <v>145</v>
      </c>
      <c r="E57" s="170">
        <v>3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15</v>
      </c>
      <c r="M57" s="172">
        <f>G57*(1+L57/100)</f>
        <v>0</v>
      </c>
      <c r="N57" s="170">
        <v>0</v>
      </c>
      <c r="O57" s="170">
        <f>ROUND(E57*N57,2)</f>
        <v>0</v>
      </c>
      <c r="P57" s="170">
        <v>0</v>
      </c>
      <c r="Q57" s="170">
        <f>ROUND(E57*P57,2)</f>
        <v>0</v>
      </c>
      <c r="R57" s="172"/>
      <c r="S57" s="172" t="s">
        <v>146</v>
      </c>
      <c r="T57" s="173" t="s">
        <v>147</v>
      </c>
      <c r="U57" s="158">
        <v>0</v>
      </c>
      <c r="V57" s="158">
        <f>ROUND(E57*U57,2)</f>
        <v>0</v>
      </c>
      <c r="W57" s="158"/>
      <c r="X57" s="158" t="s">
        <v>148</v>
      </c>
      <c r="Y57" s="158" t="s">
        <v>149</v>
      </c>
      <c r="Z57" s="148"/>
      <c r="AA57" s="148"/>
      <c r="AB57" s="148"/>
      <c r="AC57" s="148"/>
      <c r="AD57" s="148"/>
      <c r="AE57" s="148"/>
      <c r="AF57" s="148"/>
      <c r="AG57" s="148" t="s">
        <v>150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243" t="s">
        <v>212</v>
      </c>
      <c r="D58" s="244"/>
      <c r="E58" s="244"/>
      <c r="F58" s="244"/>
      <c r="G58" s="244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151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67">
        <v>26</v>
      </c>
      <c r="B59" s="168" t="s">
        <v>216</v>
      </c>
      <c r="C59" s="182" t="s">
        <v>214</v>
      </c>
      <c r="D59" s="169" t="s">
        <v>145</v>
      </c>
      <c r="E59" s="170">
        <v>12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15</v>
      </c>
      <c r="M59" s="172">
        <f>G59*(1+L59/100)</f>
        <v>0</v>
      </c>
      <c r="N59" s="170">
        <v>0</v>
      </c>
      <c r="O59" s="170">
        <f>ROUND(E59*N59,2)</f>
        <v>0</v>
      </c>
      <c r="P59" s="170">
        <v>0</v>
      </c>
      <c r="Q59" s="170">
        <f>ROUND(E59*P59,2)</f>
        <v>0</v>
      </c>
      <c r="R59" s="172"/>
      <c r="S59" s="172" t="s">
        <v>146</v>
      </c>
      <c r="T59" s="173" t="s">
        <v>147</v>
      </c>
      <c r="U59" s="158">
        <v>0</v>
      </c>
      <c r="V59" s="158">
        <f>ROUND(E59*U59,2)</f>
        <v>0</v>
      </c>
      <c r="W59" s="158"/>
      <c r="X59" s="158" t="s">
        <v>148</v>
      </c>
      <c r="Y59" s="158" t="s">
        <v>149</v>
      </c>
      <c r="Z59" s="148"/>
      <c r="AA59" s="148"/>
      <c r="AB59" s="148"/>
      <c r="AC59" s="148"/>
      <c r="AD59" s="148"/>
      <c r="AE59" s="148"/>
      <c r="AF59" s="148"/>
      <c r="AG59" s="148" t="s">
        <v>150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243" t="s">
        <v>215</v>
      </c>
      <c r="D60" s="244"/>
      <c r="E60" s="244"/>
      <c r="F60" s="244"/>
      <c r="G60" s="244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151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67">
        <v>27</v>
      </c>
      <c r="B61" s="168" t="s">
        <v>219</v>
      </c>
      <c r="C61" s="182" t="s">
        <v>217</v>
      </c>
      <c r="D61" s="169" t="s">
        <v>145</v>
      </c>
      <c r="E61" s="170">
        <v>458</v>
      </c>
      <c r="F61" s="171"/>
      <c r="G61" s="172">
        <f>ROUND(E61*F61,2)</f>
        <v>0</v>
      </c>
      <c r="H61" s="171"/>
      <c r="I61" s="172">
        <f>ROUND(E61*H61,2)</f>
        <v>0</v>
      </c>
      <c r="J61" s="171"/>
      <c r="K61" s="172">
        <f>ROUND(E61*J61,2)</f>
        <v>0</v>
      </c>
      <c r="L61" s="172">
        <v>15</v>
      </c>
      <c r="M61" s="172">
        <f>G61*(1+L61/100)</f>
        <v>0</v>
      </c>
      <c r="N61" s="170">
        <v>0</v>
      </c>
      <c r="O61" s="170">
        <f>ROUND(E61*N61,2)</f>
        <v>0</v>
      </c>
      <c r="P61" s="170">
        <v>0</v>
      </c>
      <c r="Q61" s="170">
        <f>ROUND(E61*P61,2)</f>
        <v>0</v>
      </c>
      <c r="R61" s="172"/>
      <c r="S61" s="172" t="s">
        <v>146</v>
      </c>
      <c r="T61" s="173" t="s">
        <v>147</v>
      </c>
      <c r="U61" s="158">
        <v>0</v>
      </c>
      <c r="V61" s="158">
        <f>ROUND(E61*U61,2)</f>
        <v>0</v>
      </c>
      <c r="W61" s="158"/>
      <c r="X61" s="158" t="s">
        <v>148</v>
      </c>
      <c r="Y61" s="158" t="s">
        <v>149</v>
      </c>
      <c r="Z61" s="148"/>
      <c r="AA61" s="148"/>
      <c r="AB61" s="148"/>
      <c r="AC61" s="148"/>
      <c r="AD61" s="148"/>
      <c r="AE61" s="148"/>
      <c r="AF61" s="148"/>
      <c r="AG61" s="148" t="s">
        <v>150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243" t="s">
        <v>218</v>
      </c>
      <c r="D62" s="244"/>
      <c r="E62" s="244"/>
      <c r="F62" s="244"/>
      <c r="G62" s="244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151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67">
        <v>28</v>
      </c>
      <c r="B63" s="168" t="s">
        <v>221</v>
      </c>
      <c r="C63" s="182" t="s">
        <v>220</v>
      </c>
      <c r="D63" s="169" t="s">
        <v>145</v>
      </c>
      <c r="E63" s="170">
        <v>1</v>
      </c>
      <c r="F63" s="171"/>
      <c r="G63" s="172">
        <f>ROUND(E63*F63,2)</f>
        <v>0</v>
      </c>
      <c r="H63" s="171"/>
      <c r="I63" s="172">
        <f>ROUND(E63*H63,2)</f>
        <v>0</v>
      </c>
      <c r="J63" s="171"/>
      <c r="K63" s="172">
        <f>ROUND(E63*J63,2)</f>
        <v>0</v>
      </c>
      <c r="L63" s="172">
        <v>15</v>
      </c>
      <c r="M63" s="172">
        <f>G63*(1+L63/100)</f>
        <v>0</v>
      </c>
      <c r="N63" s="170">
        <v>0</v>
      </c>
      <c r="O63" s="170">
        <f>ROUND(E63*N63,2)</f>
        <v>0</v>
      </c>
      <c r="P63" s="170">
        <v>0</v>
      </c>
      <c r="Q63" s="170">
        <f>ROUND(E63*P63,2)</f>
        <v>0</v>
      </c>
      <c r="R63" s="172"/>
      <c r="S63" s="172" t="s">
        <v>146</v>
      </c>
      <c r="T63" s="173" t="s">
        <v>147</v>
      </c>
      <c r="U63" s="158">
        <v>0</v>
      </c>
      <c r="V63" s="158">
        <f>ROUND(E63*U63,2)</f>
        <v>0</v>
      </c>
      <c r="W63" s="158"/>
      <c r="X63" s="158" t="s">
        <v>148</v>
      </c>
      <c r="Y63" s="158" t="s">
        <v>149</v>
      </c>
      <c r="Z63" s="148"/>
      <c r="AA63" s="148"/>
      <c r="AB63" s="148"/>
      <c r="AC63" s="148"/>
      <c r="AD63" s="148"/>
      <c r="AE63" s="148"/>
      <c r="AF63" s="148"/>
      <c r="AG63" s="148" t="s">
        <v>150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243" t="s">
        <v>152</v>
      </c>
      <c r="D64" s="244"/>
      <c r="E64" s="244"/>
      <c r="F64" s="244"/>
      <c r="G64" s="244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151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x14ac:dyDescent="0.2">
      <c r="A65" s="160" t="s">
        <v>142</v>
      </c>
      <c r="B65" s="161" t="s">
        <v>92</v>
      </c>
      <c r="C65" s="181" t="s">
        <v>93</v>
      </c>
      <c r="D65" s="162"/>
      <c r="E65" s="163"/>
      <c r="F65" s="164"/>
      <c r="G65" s="164">
        <f>SUMIF(AG66:AG97,"&lt;&gt;NOR",G66:G97)</f>
        <v>0</v>
      </c>
      <c r="H65" s="164"/>
      <c r="I65" s="164">
        <f>SUM(I66:I97)</f>
        <v>0</v>
      </c>
      <c r="J65" s="164"/>
      <c r="K65" s="164">
        <f>SUM(K66:K97)</f>
        <v>0</v>
      </c>
      <c r="L65" s="164"/>
      <c r="M65" s="164">
        <f>SUM(M66:M97)</f>
        <v>0</v>
      </c>
      <c r="N65" s="163"/>
      <c r="O65" s="163">
        <f>SUM(O66:O97)</f>
        <v>0</v>
      </c>
      <c r="P65" s="163"/>
      <c r="Q65" s="163">
        <f>SUM(Q66:Q97)</f>
        <v>0</v>
      </c>
      <c r="R65" s="164"/>
      <c r="S65" s="164"/>
      <c r="T65" s="165"/>
      <c r="U65" s="159"/>
      <c r="V65" s="159">
        <f>SUM(V66:V97)</f>
        <v>0</v>
      </c>
      <c r="W65" s="159"/>
      <c r="X65" s="159"/>
      <c r="Y65" s="159"/>
      <c r="AG65" t="s">
        <v>143</v>
      </c>
    </row>
    <row r="66" spans="1:60" outlineLevel="1" x14ac:dyDescent="0.2">
      <c r="A66" s="167">
        <v>29</v>
      </c>
      <c r="B66" s="168" t="s">
        <v>225</v>
      </c>
      <c r="C66" s="182" t="s">
        <v>222</v>
      </c>
      <c r="D66" s="169" t="s">
        <v>223</v>
      </c>
      <c r="E66" s="170">
        <v>3900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15</v>
      </c>
      <c r="M66" s="172">
        <f>G66*(1+L66/100)</f>
        <v>0</v>
      </c>
      <c r="N66" s="170">
        <v>0</v>
      </c>
      <c r="O66" s="170">
        <f>ROUND(E66*N66,2)</f>
        <v>0</v>
      </c>
      <c r="P66" s="170">
        <v>0</v>
      </c>
      <c r="Q66" s="170">
        <f>ROUND(E66*P66,2)</f>
        <v>0</v>
      </c>
      <c r="R66" s="172"/>
      <c r="S66" s="172" t="s">
        <v>146</v>
      </c>
      <c r="T66" s="173" t="s">
        <v>147</v>
      </c>
      <c r="U66" s="158">
        <v>0</v>
      </c>
      <c r="V66" s="158">
        <f>ROUND(E66*U66,2)</f>
        <v>0</v>
      </c>
      <c r="W66" s="158"/>
      <c r="X66" s="158" t="s">
        <v>148</v>
      </c>
      <c r="Y66" s="158" t="s">
        <v>149</v>
      </c>
      <c r="Z66" s="148"/>
      <c r="AA66" s="148"/>
      <c r="AB66" s="148"/>
      <c r="AC66" s="148"/>
      <c r="AD66" s="148"/>
      <c r="AE66" s="148"/>
      <c r="AF66" s="148"/>
      <c r="AG66" s="148" t="s">
        <v>150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243" t="s">
        <v>224</v>
      </c>
      <c r="D67" s="244"/>
      <c r="E67" s="244"/>
      <c r="F67" s="244"/>
      <c r="G67" s="244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151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67">
        <v>30</v>
      </c>
      <c r="B68" s="168" t="s">
        <v>228</v>
      </c>
      <c r="C68" s="182" t="s">
        <v>226</v>
      </c>
      <c r="D68" s="169" t="s">
        <v>223</v>
      </c>
      <c r="E68" s="170">
        <v>100</v>
      </c>
      <c r="F68" s="171"/>
      <c r="G68" s="172">
        <f>ROUND(E68*F68,2)</f>
        <v>0</v>
      </c>
      <c r="H68" s="171"/>
      <c r="I68" s="172">
        <f>ROUND(E68*H68,2)</f>
        <v>0</v>
      </c>
      <c r="J68" s="171"/>
      <c r="K68" s="172">
        <f>ROUND(E68*J68,2)</f>
        <v>0</v>
      </c>
      <c r="L68" s="172">
        <v>15</v>
      </c>
      <c r="M68" s="172">
        <f>G68*(1+L68/100)</f>
        <v>0</v>
      </c>
      <c r="N68" s="170">
        <v>0</v>
      </c>
      <c r="O68" s="170">
        <f>ROUND(E68*N68,2)</f>
        <v>0</v>
      </c>
      <c r="P68" s="170">
        <v>0</v>
      </c>
      <c r="Q68" s="170">
        <f>ROUND(E68*P68,2)</f>
        <v>0</v>
      </c>
      <c r="R68" s="172"/>
      <c r="S68" s="172" t="s">
        <v>146</v>
      </c>
      <c r="T68" s="173" t="s">
        <v>147</v>
      </c>
      <c r="U68" s="158">
        <v>0</v>
      </c>
      <c r="V68" s="158">
        <f>ROUND(E68*U68,2)</f>
        <v>0</v>
      </c>
      <c r="W68" s="158"/>
      <c r="X68" s="158" t="s">
        <v>148</v>
      </c>
      <c r="Y68" s="158" t="s">
        <v>149</v>
      </c>
      <c r="Z68" s="148"/>
      <c r="AA68" s="148"/>
      <c r="AB68" s="148"/>
      <c r="AC68" s="148"/>
      <c r="AD68" s="148"/>
      <c r="AE68" s="148"/>
      <c r="AF68" s="148"/>
      <c r="AG68" s="148" t="s">
        <v>150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243" t="s">
        <v>227</v>
      </c>
      <c r="D69" s="244"/>
      <c r="E69" s="244"/>
      <c r="F69" s="244"/>
      <c r="G69" s="244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151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67">
        <v>31</v>
      </c>
      <c r="B70" s="168" t="s">
        <v>230</v>
      </c>
      <c r="C70" s="182" t="s">
        <v>229</v>
      </c>
      <c r="D70" s="169" t="s">
        <v>223</v>
      </c>
      <c r="E70" s="170">
        <v>80</v>
      </c>
      <c r="F70" s="171"/>
      <c r="G70" s="172">
        <f>ROUND(E70*F70,2)</f>
        <v>0</v>
      </c>
      <c r="H70" s="171"/>
      <c r="I70" s="172">
        <f>ROUND(E70*H70,2)</f>
        <v>0</v>
      </c>
      <c r="J70" s="171"/>
      <c r="K70" s="172">
        <f>ROUND(E70*J70,2)</f>
        <v>0</v>
      </c>
      <c r="L70" s="172">
        <v>15</v>
      </c>
      <c r="M70" s="172">
        <f>G70*(1+L70/100)</f>
        <v>0</v>
      </c>
      <c r="N70" s="170">
        <v>0</v>
      </c>
      <c r="O70" s="170">
        <f>ROUND(E70*N70,2)</f>
        <v>0</v>
      </c>
      <c r="P70" s="170">
        <v>0</v>
      </c>
      <c r="Q70" s="170">
        <f>ROUND(E70*P70,2)</f>
        <v>0</v>
      </c>
      <c r="R70" s="172"/>
      <c r="S70" s="172" t="s">
        <v>146</v>
      </c>
      <c r="T70" s="173" t="s">
        <v>147</v>
      </c>
      <c r="U70" s="158">
        <v>0</v>
      </c>
      <c r="V70" s="158">
        <f>ROUND(E70*U70,2)</f>
        <v>0</v>
      </c>
      <c r="W70" s="158"/>
      <c r="X70" s="158" t="s">
        <v>148</v>
      </c>
      <c r="Y70" s="158" t="s">
        <v>149</v>
      </c>
      <c r="Z70" s="148"/>
      <c r="AA70" s="148"/>
      <c r="AB70" s="148"/>
      <c r="AC70" s="148"/>
      <c r="AD70" s="148"/>
      <c r="AE70" s="148"/>
      <c r="AF70" s="148"/>
      <c r="AG70" s="148" t="s">
        <v>150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243" t="s">
        <v>190</v>
      </c>
      <c r="D71" s="244"/>
      <c r="E71" s="244"/>
      <c r="F71" s="244"/>
      <c r="G71" s="244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151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67">
        <v>32</v>
      </c>
      <c r="B72" s="168" t="s">
        <v>233</v>
      </c>
      <c r="C72" s="182" t="s">
        <v>231</v>
      </c>
      <c r="D72" s="169" t="s">
        <v>223</v>
      </c>
      <c r="E72" s="170">
        <v>300</v>
      </c>
      <c r="F72" s="171"/>
      <c r="G72" s="172">
        <f>ROUND(E72*F72,2)</f>
        <v>0</v>
      </c>
      <c r="H72" s="171"/>
      <c r="I72" s="172">
        <f>ROUND(E72*H72,2)</f>
        <v>0</v>
      </c>
      <c r="J72" s="171"/>
      <c r="K72" s="172">
        <f>ROUND(E72*J72,2)</f>
        <v>0</v>
      </c>
      <c r="L72" s="172">
        <v>15</v>
      </c>
      <c r="M72" s="172">
        <f>G72*(1+L72/100)</f>
        <v>0</v>
      </c>
      <c r="N72" s="170">
        <v>0</v>
      </c>
      <c r="O72" s="170">
        <f>ROUND(E72*N72,2)</f>
        <v>0</v>
      </c>
      <c r="P72" s="170">
        <v>0</v>
      </c>
      <c r="Q72" s="170">
        <f>ROUND(E72*P72,2)</f>
        <v>0</v>
      </c>
      <c r="R72" s="172"/>
      <c r="S72" s="172" t="s">
        <v>146</v>
      </c>
      <c r="T72" s="173" t="s">
        <v>147</v>
      </c>
      <c r="U72" s="158">
        <v>0</v>
      </c>
      <c r="V72" s="158">
        <f>ROUND(E72*U72,2)</f>
        <v>0</v>
      </c>
      <c r="W72" s="158"/>
      <c r="X72" s="158" t="s">
        <v>148</v>
      </c>
      <c r="Y72" s="158" t="s">
        <v>149</v>
      </c>
      <c r="Z72" s="148"/>
      <c r="AA72" s="148"/>
      <c r="AB72" s="148"/>
      <c r="AC72" s="148"/>
      <c r="AD72" s="148"/>
      <c r="AE72" s="148"/>
      <c r="AF72" s="148"/>
      <c r="AG72" s="148" t="s">
        <v>150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243" t="s">
        <v>232</v>
      </c>
      <c r="D73" s="244"/>
      <c r="E73" s="244"/>
      <c r="F73" s="244"/>
      <c r="G73" s="244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151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2.5" outlineLevel="1" x14ac:dyDescent="0.2">
      <c r="A74" s="167">
        <v>33</v>
      </c>
      <c r="B74" s="168" t="s">
        <v>236</v>
      </c>
      <c r="C74" s="182" t="s">
        <v>234</v>
      </c>
      <c r="D74" s="169" t="s">
        <v>223</v>
      </c>
      <c r="E74" s="170">
        <v>180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15</v>
      </c>
      <c r="M74" s="172">
        <f>G74*(1+L74/100)</f>
        <v>0</v>
      </c>
      <c r="N74" s="170">
        <v>0</v>
      </c>
      <c r="O74" s="170">
        <f>ROUND(E74*N74,2)</f>
        <v>0</v>
      </c>
      <c r="P74" s="170">
        <v>0</v>
      </c>
      <c r="Q74" s="170">
        <f>ROUND(E74*P74,2)</f>
        <v>0</v>
      </c>
      <c r="R74" s="172"/>
      <c r="S74" s="172" t="s">
        <v>146</v>
      </c>
      <c r="T74" s="173" t="s">
        <v>147</v>
      </c>
      <c r="U74" s="158">
        <v>0</v>
      </c>
      <c r="V74" s="158">
        <f>ROUND(E74*U74,2)</f>
        <v>0</v>
      </c>
      <c r="W74" s="158"/>
      <c r="X74" s="158" t="s">
        <v>148</v>
      </c>
      <c r="Y74" s="158" t="s">
        <v>149</v>
      </c>
      <c r="Z74" s="148"/>
      <c r="AA74" s="148"/>
      <c r="AB74" s="148"/>
      <c r="AC74" s="148"/>
      <c r="AD74" s="148"/>
      <c r="AE74" s="148"/>
      <c r="AF74" s="148"/>
      <c r="AG74" s="148" t="s">
        <v>150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243" t="s">
        <v>235</v>
      </c>
      <c r="D75" s="244"/>
      <c r="E75" s="244"/>
      <c r="F75" s="244"/>
      <c r="G75" s="244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151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ht="22.5" outlineLevel="1" x14ac:dyDescent="0.2">
      <c r="A76" s="167">
        <v>34</v>
      </c>
      <c r="B76" s="168" t="s">
        <v>238</v>
      </c>
      <c r="C76" s="182" t="s">
        <v>237</v>
      </c>
      <c r="D76" s="169" t="s">
        <v>223</v>
      </c>
      <c r="E76" s="170">
        <v>52</v>
      </c>
      <c r="F76" s="171"/>
      <c r="G76" s="172">
        <f>ROUND(E76*F76,2)</f>
        <v>0</v>
      </c>
      <c r="H76" s="171"/>
      <c r="I76" s="172">
        <f>ROUND(E76*H76,2)</f>
        <v>0</v>
      </c>
      <c r="J76" s="171"/>
      <c r="K76" s="172">
        <f>ROUND(E76*J76,2)</f>
        <v>0</v>
      </c>
      <c r="L76" s="172">
        <v>15</v>
      </c>
      <c r="M76" s="172">
        <f>G76*(1+L76/100)</f>
        <v>0</v>
      </c>
      <c r="N76" s="170">
        <v>0</v>
      </c>
      <c r="O76" s="170">
        <f>ROUND(E76*N76,2)</f>
        <v>0</v>
      </c>
      <c r="P76" s="170">
        <v>0</v>
      </c>
      <c r="Q76" s="170">
        <f>ROUND(E76*P76,2)</f>
        <v>0</v>
      </c>
      <c r="R76" s="172"/>
      <c r="S76" s="172" t="s">
        <v>146</v>
      </c>
      <c r="T76" s="173" t="s">
        <v>147</v>
      </c>
      <c r="U76" s="158">
        <v>0</v>
      </c>
      <c r="V76" s="158">
        <f>ROUND(E76*U76,2)</f>
        <v>0</v>
      </c>
      <c r="W76" s="158"/>
      <c r="X76" s="158" t="s">
        <v>148</v>
      </c>
      <c r="Y76" s="158" t="s">
        <v>149</v>
      </c>
      <c r="Z76" s="148"/>
      <c r="AA76" s="148"/>
      <c r="AB76" s="148"/>
      <c r="AC76" s="148"/>
      <c r="AD76" s="148"/>
      <c r="AE76" s="148"/>
      <c r="AF76" s="148"/>
      <c r="AG76" s="148" t="s">
        <v>150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243" t="s">
        <v>190</v>
      </c>
      <c r="D77" s="244"/>
      <c r="E77" s="244"/>
      <c r="F77" s="244"/>
      <c r="G77" s="244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151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ht="22.5" outlineLevel="1" x14ac:dyDescent="0.2">
      <c r="A78" s="167">
        <v>35</v>
      </c>
      <c r="B78" s="168" t="s">
        <v>241</v>
      </c>
      <c r="C78" s="182" t="s">
        <v>521</v>
      </c>
      <c r="D78" s="169" t="s">
        <v>223</v>
      </c>
      <c r="E78" s="170">
        <v>250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15</v>
      </c>
      <c r="M78" s="172">
        <f>G78*(1+L78/100)</f>
        <v>0</v>
      </c>
      <c r="N78" s="170">
        <v>0</v>
      </c>
      <c r="O78" s="170">
        <f>ROUND(E78*N78,2)</f>
        <v>0</v>
      </c>
      <c r="P78" s="170">
        <v>0</v>
      </c>
      <c r="Q78" s="170">
        <f>ROUND(E78*P78,2)</f>
        <v>0</v>
      </c>
      <c r="R78" s="172"/>
      <c r="S78" s="172" t="s">
        <v>146</v>
      </c>
      <c r="T78" s="173" t="s">
        <v>147</v>
      </c>
      <c r="U78" s="158">
        <v>0</v>
      </c>
      <c r="V78" s="158">
        <f>ROUND(E78*U78,2)</f>
        <v>0</v>
      </c>
      <c r="W78" s="158"/>
      <c r="X78" s="158" t="s">
        <v>148</v>
      </c>
      <c r="Y78" s="158" t="s">
        <v>149</v>
      </c>
      <c r="Z78" s="148"/>
      <c r="AA78" s="148"/>
      <c r="AB78" s="148"/>
      <c r="AC78" s="148"/>
      <c r="AD78" s="148"/>
      <c r="AE78" s="148"/>
      <c r="AF78" s="148"/>
      <c r="AG78" s="148" t="s">
        <v>150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5"/>
      <c r="B79" s="156"/>
      <c r="C79" s="243" t="s">
        <v>522</v>
      </c>
      <c r="D79" s="244"/>
      <c r="E79" s="244"/>
      <c r="F79" s="244"/>
      <c r="G79" s="244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151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67">
        <v>36</v>
      </c>
      <c r="B80" s="168" t="s">
        <v>244</v>
      </c>
      <c r="C80" s="182" t="s">
        <v>239</v>
      </c>
      <c r="D80" s="169" t="s">
        <v>223</v>
      </c>
      <c r="E80" s="170">
        <v>380</v>
      </c>
      <c r="F80" s="171"/>
      <c r="G80" s="172">
        <f>ROUND(E80*F80,2)</f>
        <v>0</v>
      </c>
      <c r="H80" s="171"/>
      <c r="I80" s="172">
        <f>ROUND(E80*H80,2)</f>
        <v>0</v>
      </c>
      <c r="J80" s="171"/>
      <c r="K80" s="172">
        <f>ROUND(E80*J80,2)</f>
        <v>0</v>
      </c>
      <c r="L80" s="172">
        <v>15</v>
      </c>
      <c r="M80" s="172">
        <f>G80*(1+L80/100)</f>
        <v>0</v>
      </c>
      <c r="N80" s="170">
        <v>0</v>
      </c>
      <c r="O80" s="170">
        <f>ROUND(E80*N80,2)</f>
        <v>0</v>
      </c>
      <c r="P80" s="170">
        <v>0</v>
      </c>
      <c r="Q80" s="170">
        <f>ROUND(E80*P80,2)</f>
        <v>0</v>
      </c>
      <c r="R80" s="172"/>
      <c r="S80" s="172" t="s">
        <v>146</v>
      </c>
      <c r="T80" s="173" t="s">
        <v>147</v>
      </c>
      <c r="U80" s="158">
        <v>0</v>
      </c>
      <c r="V80" s="158">
        <f>ROUND(E80*U80,2)</f>
        <v>0</v>
      </c>
      <c r="W80" s="158"/>
      <c r="X80" s="158" t="s">
        <v>148</v>
      </c>
      <c r="Y80" s="158" t="s">
        <v>149</v>
      </c>
      <c r="Z80" s="148"/>
      <c r="AA80" s="148"/>
      <c r="AB80" s="148"/>
      <c r="AC80" s="148"/>
      <c r="AD80" s="148"/>
      <c r="AE80" s="148"/>
      <c r="AF80" s="148"/>
      <c r="AG80" s="148" t="s">
        <v>150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243" t="s">
        <v>240</v>
      </c>
      <c r="D81" s="244"/>
      <c r="E81" s="244"/>
      <c r="F81" s="244"/>
      <c r="G81" s="244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151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ht="22.5" outlineLevel="1" x14ac:dyDescent="0.2">
      <c r="A82" s="167">
        <v>37</v>
      </c>
      <c r="B82" s="168" t="s">
        <v>247</v>
      </c>
      <c r="C82" s="182" t="s">
        <v>242</v>
      </c>
      <c r="D82" s="169" t="s">
        <v>223</v>
      </c>
      <c r="E82" s="170">
        <v>50</v>
      </c>
      <c r="F82" s="171"/>
      <c r="G82" s="172">
        <f>ROUND(E82*F82,2)</f>
        <v>0</v>
      </c>
      <c r="H82" s="171"/>
      <c r="I82" s="172">
        <f>ROUND(E82*H82,2)</f>
        <v>0</v>
      </c>
      <c r="J82" s="171"/>
      <c r="K82" s="172">
        <f>ROUND(E82*J82,2)</f>
        <v>0</v>
      </c>
      <c r="L82" s="172">
        <v>15</v>
      </c>
      <c r="M82" s="172">
        <f>G82*(1+L82/100)</f>
        <v>0</v>
      </c>
      <c r="N82" s="170">
        <v>0</v>
      </c>
      <c r="O82" s="170">
        <f>ROUND(E82*N82,2)</f>
        <v>0</v>
      </c>
      <c r="P82" s="170">
        <v>0</v>
      </c>
      <c r="Q82" s="170">
        <f>ROUND(E82*P82,2)</f>
        <v>0</v>
      </c>
      <c r="R82" s="172"/>
      <c r="S82" s="172" t="s">
        <v>146</v>
      </c>
      <c r="T82" s="173" t="s">
        <v>147</v>
      </c>
      <c r="U82" s="158">
        <v>0</v>
      </c>
      <c r="V82" s="158">
        <f>ROUND(E82*U82,2)</f>
        <v>0</v>
      </c>
      <c r="W82" s="158"/>
      <c r="X82" s="158" t="s">
        <v>148</v>
      </c>
      <c r="Y82" s="158" t="s">
        <v>149</v>
      </c>
      <c r="Z82" s="148"/>
      <c r="AA82" s="148"/>
      <c r="AB82" s="148"/>
      <c r="AC82" s="148"/>
      <c r="AD82" s="148"/>
      <c r="AE82" s="148"/>
      <c r="AF82" s="148"/>
      <c r="AG82" s="148" t="s">
        <v>150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243" t="s">
        <v>243</v>
      </c>
      <c r="D83" s="244"/>
      <c r="E83" s="244"/>
      <c r="F83" s="244"/>
      <c r="G83" s="244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151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67">
        <v>38</v>
      </c>
      <c r="B84" s="168" t="s">
        <v>249</v>
      </c>
      <c r="C84" s="182" t="s">
        <v>245</v>
      </c>
      <c r="D84" s="169" t="s">
        <v>223</v>
      </c>
      <c r="E84" s="170">
        <v>50</v>
      </c>
      <c r="F84" s="171"/>
      <c r="G84" s="172">
        <f>ROUND(E84*F84,2)</f>
        <v>0</v>
      </c>
      <c r="H84" s="171"/>
      <c r="I84" s="172">
        <f>ROUND(E84*H84,2)</f>
        <v>0</v>
      </c>
      <c r="J84" s="171"/>
      <c r="K84" s="172">
        <f>ROUND(E84*J84,2)</f>
        <v>0</v>
      </c>
      <c r="L84" s="172">
        <v>15</v>
      </c>
      <c r="M84" s="172">
        <f>G84*(1+L84/100)</f>
        <v>0</v>
      </c>
      <c r="N84" s="170">
        <v>0</v>
      </c>
      <c r="O84" s="170">
        <f>ROUND(E84*N84,2)</f>
        <v>0</v>
      </c>
      <c r="P84" s="170">
        <v>0</v>
      </c>
      <c r="Q84" s="170">
        <f>ROUND(E84*P84,2)</f>
        <v>0</v>
      </c>
      <c r="R84" s="172"/>
      <c r="S84" s="172" t="s">
        <v>146</v>
      </c>
      <c r="T84" s="173" t="s">
        <v>147</v>
      </c>
      <c r="U84" s="158">
        <v>0</v>
      </c>
      <c r="V84" s="158">
        <f>ROUND(E84*U84,2)</f>
        <v>0</v>
      </c>
      <c r="W84" s="158"/>
      <c r="X84" s="158" t="s">
        <v>148</v>
      </c>
      <c r="Y84" s="158" t="s">
        <v>149</v>
      </c>
      <c r="Z84" s="148"/>
      <c r="AA84" s="148"/>
      <c r="AB84" s="148"/>
      <c r="AC84" s="148"/>
      <c r="AD84" s="148"/>
      <c r="AE84" s="148"/>
      <c r="AF84" s="148"/>
      <c r="AG84" s="148" t="s">
        <v>150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243" t="s">
        <v>246</v>
      </c>
      <c r="D85" s="244"/>
      <c r="E85" s="244"/>
      <c r="F85" s="244"/>
      <c r="G85" s="244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151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67">
        <v>39</v>
      </c>
      <c r="B86" s="168" t="s">
        <v>251</v>
      </c>
      <c r="C86" s="182" t="s">
        <v>248</v>
      </c>
      <c r="D86" s="169" t="s">
        <v>145</v>
      </c>
      <c r="E86" s="170">
        <v>250</v>
      </c>
      <c r="F86" s="171"/>
      <c r="G86" s="172">
        <f>ROUND(E86*F86,2)</f>
        <v>0</v>
      </c>
      <c r="H86" s="171"/>
      <c r="I86" s="172">
        <f>ROUND(E86*H86,2)</f>
        <v>0</v>
      </c>
      <c r="J86" s="171"/>
      <c r="K86" s="172">
        <f>ROUND(E86*J86,2)</f>
        <v>0</v>
      </c>
      <c r="L86" s="172">
        <v>15</v>
      </c>
      <c r="M86" s="172">
        <f>G86*(1+L86/100)</f>
        <v>0</v>
      </c>
      <c r="N86" s="170">
        <v>0</v>
      </c>
      <c r="O86" s="170">
        <f>ROUND(E86*N86,2)</f>
        <v>0</v>
      </c>
      <c r="P86" s="170">
        <v>0</v>
      </c>
      <c r="Q86" s="170">
        <f>ROUND(E86*P86,2)</f>
        <v>0</v>
      </c>
      <c r="R86" s="172"/>
      <c r="S86" s="172" t="s">
        <v>146</v>
      </c>
      <c r="T86" s="173" t="s">
        <v>147</v>
      </c>
      <c r="U86" s="158">
        <v>0</v>
      </c>
      <c r="V86" s="158">
        <f>ROUND(E86*U86,2)</f>
        <v>0</v>
      </c>
      <c r="W86" s="158"/>
      <c r="X86" s="158" t="s">
        <v>148</v>
      </c>
      <c r="Y86" s="158" t="s">
        <v>149</v>
      </c>
      <c r="Z86" s="148"/>
      <c r="AA86" s="148"/>
      <c r="AB86" s="148"/>
      <c r="AC86" s="148"/>
      <c r="AD86" s="148"/>
      <c r="AE86" s="148"/>
      <c r="AF86" s="148"/>
      <c r="AG86" s="148" t="s">
        <v>150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243" t="s">
        <v>246</v>
      </c>
      <c r="D87" s="244"/>
      <c r="E87" s="244"/>
      <c r="F87" s="244"/>
      <c r="G87" s="244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151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ht="22.5" outlineLevel="1" x14ac:dyDescent="0.2">
      <c r="A88" s="167">
        <v>40</v>
      </c>
      <c r="B88" s="168" t="s">
        <v>254</v>
      </c>
      <c r="C88" s="182" t="s">
        <v>250</v>
      </c>
      <c r="D88" s="169" t="s">
        <v>223</v>
      </c>
      <c r="E88" s="170">
        <v>2050</v>
      </c>
      <c r="F88" s="171"/>
      <c r="G88" s="172">
        <f>ROUND(E88*F88,2)</f>
        <v>0</v>
      </c>
      <c r="H88" s="171"/>
      <c r="I88" s="172">
        <f>ROUND(E88*H88,2)</f>
        <v>0</v>
      </c>
      <c r="J88" s="171"/>
      <c r="K88" s="172">
        <f>ROUND(E88*J88,2)</f>
        <v>0</v>
      </c>
      <c r="L88" s="172">
        <v>15</v>
      </c>
      <c r="M88" s="172">
        <f>G88*(1+L88/100)</f>
        <v>0</v>
      </c>
      <c r="N88" s="170">
        <v>0</v>
      </c>
      <c r="O88" s="170">
        <f>ROUND(E88*N88,2)</f>
        <v>0</v>
      </c>
      <c r="P88" s="170">
        <v>0</v>
      </c>
      <c r="Q88" s="170">
        <f>ROUND(E88*P88,2)</f>
        <v>0</v>
      </c>
      <c r="R88" s="172"/>
      <c r="S88" s="172" t="s">
        <v>146</v>
      </c>
      <c r="T88" s="173" t="s">
        <v>147</v>
      </c>
      <c r="U88" s="158">
        <v>0</v>
      </c>
      <c r="V88" s="158">
        <f>ROUND(E88*U88,2)</f>
        <v>0</v>
      </c>
      <c r="W88" s="158"/>
      <c r="X88" s="158" t="s">
        <v>148</v>
      </c>
      <c r="Y88" s="158" t="s">
        <v>149</v>
      </c>
      <c r="Z88" s="148"/>
      <c r="AA88" s="148"/>
      <c r="AB88" s="148"/>
      <c r="AC88" s="148"/>
      <c r="AD88" s="148"/>
      <c r="AE88" s="148"/>
      <c r="AF88" s="148"/>
      <c r="AG88" s="148" t="s">
        <v>150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243" t="s">
        <v>246</v>
      </c>
      <c r="D89" s="244"/>
      <c r="E89" s="244"/>
      <c r="F89" s="244"/>
      <c r="G89" s="244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151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67">
        <v>41</v>
      </c>
      <c r="B90" s="168" t="s">
        <v>256</v>
      </c>
      <c r="C90" s="182" t="s">
        <v>252</v>
      </c>
      <c r="D90" s="169" t="s">
        <v>223</v>
      </c>
      <c r="E90" s="170">
        <v>370</v>
      </c>
      <c r="F90" s="171"/>
      <c r="G90" s="172">
        <f>ROUND(E90*F90,2)</f>
        <v>0</v>
      </c>
      <c r="H90" s="171"/>
      <c r="I90" s="172">
        <f>ROUND(E90*H90,2)</f>
        <v>0</v>
      </c>
      <c r="J90" s="171"/>
      <c r="K90" s="172">
        <f>ROUND(E90*J90,2)</f>
        <v>0</v>
      </c>
      <c r="L90" s="172">
        <v>15</v>
      </c>
      <c r="M90" s="172">
        <f>G90*(1+L90/100)</f>
        <v>0</v>
      </c>
      <c r="N90" s="170">
        <v>0</v>
      </c>
      <c r="O90" s="170">
        <f>ROUND(E90*N90,2)</f>
        <v>0</v>
      </c>
      <c r="P90" s="170">
        <v>0</v>
      </c>
      <c r="Q90" s="170">
        <f>ROUND(E90*P90,2)</f>
        <v>0</v>
      </c>
      <c r="R90" s="172"/>
      <c r="S90" s="172" t="s">
        <v>146</v>
      </c>
      <c r="T90" s="173" t="s">
        <v>147</v>
      </c>
      <c r="U90" s="158">
        <v>0</v>
      </c>
      <c r="V90" s="158">
        <f>ROUND(E90*U90,2)</f>
        <v>0</v>
      </c>
      <c r="W90" s="158"/>
      <c r="X90" s="158" t="s">
        <v>148</v>
      </c>
      <c r="Y90" s="158" t="s">
        <v>149</v>
      </c>
      <c r="Z90" s="148"/>
      <c r="AA90" s="148"/>
      <c r="AB90" s="148"/>
      <c r="AC90" s="148"/>
      <c r="AD90" s="148"/>
      <c r="AE90" s="148"/>
      <c r="AF90" s="148"/>
      <c r="AG90" s="148" t="s">
        <v>150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243" t="s">
        <v>253</v>
      </c>
      <c r="D91" s="244"/>
      <c r="E91" s="244"/>
      <c r="F91" s="244"/>
      <c r="G91" s="244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151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ht="22.5" outlineLevel="1" x14ac:dyDescent="0.2">
      <c r="A92" s="167">
        <v>42</v>
      </c>
      <c r="B92" s="168" t="s">
        <v>259</v>
      </c>
      <c r="C92" s="182" t="s">
        <v>255</v>
      </c>
      <c r="D92" s="169" t="s">
        <v>223</v>
      </c>
      <c r="E92" s="170">
        <v>100</v>
      </c>
      <c r="F92" s="171"/>
      <c r="G92" s="172">
        <f>ROUND(E92*F92,2)</f>
        <v>0</v>
      </c>
      <c r="H92" s="171"/>
      <c r="I92" s="172">
        <f>ROUND(E92*H92,2)</f>
        <v>0</v>
      </c>
      <c r="J92" s="171"/>
      <c r="K92" s="172">
        <f>ROUND(E92*J92,2)</f>
        <v>0</v>
      </c>
      <c r="L92" s="172">
        <v>15</v>
      </c>
      <c r="M92" s="172">
        <f>G92*(1+L92/100)</f>
        <v>0</v>
      </c>
      <c r="N92" s="170">
        <v>0</v>
      </c>
      <c r="O92" s="170">
        <f>ROUND(E92*N92,2)</f>
        <v>0</v>
      </c>
      <c r="P92" s="170">
        <v>0</v>
      </c>
      <c r="Q92" s="170">
        <f>ROUND(E92*P92,2)</f>
        <v>0</v>
      </c>
      <c r="R92" s="172"/>
      <c r="S92" s="172" t="s">
        <v>146</v>
      </c>
      <c r="T92" s="173" t="s">
        <v>147</v>
      </c>
      <c r="U92" s="158">
        <v>0</v>
      </c>
      <c r="V92" s="158">
        <f>ROUND(E92*U92,2)</f>
        <v>0</v>
      </c>
      <c r="W92" s="158"/>
      <c r="X92" s="158" t="s">
        <v>148</v>
      </c>
      <c r="Y92" s="158" t="s">
        <v>149</v>
      </c>
      <c r="Z92" s="148"/>
      <c r="AA92" s="148"/>
      <c r="AB92" s="148"/>
      <c r="AC92" s="148"/>
      <c r="AD92" s="148"/>
      <c r="AE92" s="148"/>
      <c r="AF92" s="148"/>
      <c r="AG92" s="148" t="s">
        <v>150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5"/>
      <c r="B93" s="156"/>
      <c r="C93" s="243" t="s">
        <v>193</v>
      </c>
      <c r="D93" s="244"/>
      <c r="E93" s="244"/>
      <c r="F93" s="244"/>
      <c r="G93" s="244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151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67">
        <v>43</v>
      </c>
      <c r="B94" s="168" t="s">
        <v>520</v>
      </c>
      <c r="C94" s="182" t="s">
        <v>257</v>
      </c>
      <c r="D94" s="169" t="s">
        <v>145</v>
      </c>
      <c r="E94" s="170">
        <v>600</v>
      </c>
      <c r="F94" s="171"/>
      <c r="G94" s="172">
        <f>ROUND(E94*F94,2)</f>
        <v>0</v>
      </c>
      <c r="H94" s="171"/>
      <c r="I94" s="172">
        <f>ROUND(E94*H94,2)</f>
        <v>0</v>
      </c>
      <c r="J94" s="171"/>
      <c r="K94" s="172">
        <f>ROUND(E94*J94,2)</f>
        <v>0</v>
      </c>
      <c r="L94" s="172">
        <v>15</v>
      </c>
      <c r="M94" s="172">
        <f>G94*(1+L94/100)</f>
        <v>0</v>
      </c>
      <c r="N94" s="170">
        <v>0</v>
      </c>
      <c r="O94" s="170">
        <f>ROUND(E94*N94,2)</f>
        <v>0</v>
      </c>
      <c r="P94" s="170">
        <v>0</v>
      </c>
      <c r="Q94" s="170">
        <f>ROUND(E94*P94,2)</f>
        <v>0</v>
      </c>
      <c r="R94" s="172"/>
      <c r="S94" s="172" t="s">
        <v>146</v>
      </c>
      <c r="T94" s="173" t="s">
        <v>147</v>
      </c>
      <c r="U94" s="158">
        <v>0</v>
      </c>
      <c r="V94" s="158">
        <f>ROUND(E94*U94,2)</f>
        <v>0</v>
      </c>
      <c r="W94" s="158"/>
      <c r="X94" s="158" t="s">
        <v>148</v>
      </c>
      <c r="Y94" s="158" t="s">
        <v>149</v>
      </c>
      <c r="Z94" s="148"/>
      <c r="AA94" s="148"/>
      <c r="AB94" s="148"/>
      <c r="AC94" s="148"/>
      <c r="AD94" s="148"/>
      <c r="AE94" s="148"/>
      <c r="AF94" s="148"/>
      <c r="AG94" s="148" t="s">
        <v>150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243" t="s">
        <v>258</v>
      </c>
      <c r="D95" s="244"/>
      <c r="E95" s="244"/>
      <c r="F95" s="244"/>
      <c r="G95" s="244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151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67">
        <v>44</v>
      </c>
      <c r="B96" s="168" t="s">
        <v>262</v>
      </c>
      <c r="C96" s="182" t="s">
        <v>260</v>
      </c>
      <c r="D96" s="169" t="s">
        <v>145</v>
      </c>
      <c r="E96" s="170">
        <v>1</v>
      </c>
      <c r="F96" s="171"/>
      <c r="G96" s="172">
        <f>ROUND(E96*F96,2)</f>
        <v>0</v>
      </c>
      <c r="H96" s="171"/>
      <c r="I96" s="172">
        <f>ROUND(E96*H96,2)</f>
        <v>0</v>
      </c>
      <c r="J96" s="171"/>
      <c r="K96" s="172">
        <f>ROUND(E96*J96,2)</f>
        <v>0</v>
      </c>
      <c r="L96" s="172">
        <v>15</v>
      </c>
      <c r="M96" s="172">
        <f>G96*(1+L96/100)</f>
        <v>0</v>
      </c>
      <c r="N96" s="170">
        <v>0</v>
      </c>
      <c r="O96" s="170">
        <f>ROUND(E96*N96,2)</f>
        <v>0</v>
      </c>
      <c r="P96" s="170">
        <v>0</v>
      </c>
      <c r="Q96" s="170">
        <f>ROUND(E96*P96,2)</f>
        <v>0</v>
      </c>
      <c r="R96" s="172"/>
      <c r="S96" s="172" t="s">
        <v>146</v>
      </c>
      <c r="T96" s="173" t="s">
        <v>147</v>
      </c>
      <c r="U96" s="158">
        <v>0</v>
      </c>
      <c r="V96" s="158">
        <f>ROUND(E96*U96,2)</f>
        <v>0</v>
      </c>
      <c r="W96" s="158"/>
      <c r="X96" s="158" t="s">
        <v>148</v>
      </c>
      <c r="Y96" s="158" t="s">
        <v>149</v>
      </c>
      <c r="Z96" s="148"/>
      <c r="AA96" s="148"/>
      <c r="AB96" s="148"/>
      <c r="AC96" s="148"/>
      <c r="AD96" s="148"/>
      <c r="AE96" s="148"/>
      <c r="AF96" s="148"/>
      <c r="AG96" s="148" t="s">
        <v>150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243" t="s">
        <v>261</v>
      </c>
      <c r="D97" s="244"/>
      <c r="E97" s="244"/>
      <c r="F97" s="244"/>
      <c r="G97" s="244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151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x14ac:dyDescent="0.2">
      <c r="A98" s="160" t="s">
        <v>142</v>
      </c>
      <c r="B98" s="161" t="s">
        <v>94</v>
      </c>
      <c r="C98" s="181" t="s">
        <v>95</v>
      </c>
      <c r="D98" s="162"/>
      <c r="E98" s="163"/>
      <c r="F98" s="164"/>
      <c r="G98" s="164">
        <f>SUMIF(AG99:AG180,"&lt;&gt;NOR",G99:G180)</f>
        <v>0</v>
      </c>
      <c r="H98" s="164"/>
      <c r="I98" s="164">
        <f>SUM(I99:I180)</f>
        <v>0</v>
      </c>
      <c r="J98" s="164"/>
      <c r="K98" s="164">
        <f>SUM(K99:K180)</f>
        <v>0</v>
      </c>
      <c r="L98" s="164"/>
      <c r="M98" s="164">
        <f>SUM(M99:M180)</f>
        <v>0</v>
      </c>
      <c r="N98" s="163"/>
      <c r="O98" s="163">
        <f>SUM(O99:O180)</f>
        <v>0</v>
      </c>
      <c r="P98" s="163"/>
      <c r="Q98" s="163">
        <f>SUM(Q99:Q180)</f>
        <v>0</v>
      </c>
      <c r="R98" s="164"/>
      <c r="S98" s="164"/>
      <c r="T98" s="165"/>
      <c r="U98" s="159"/>
      <c r="V98" s="159">
        <f>SUM(V99:V180)</f>
        <v>0</v>
      </c>
      <c r="W98" s="159"/>
      <c r="X98" s="159"/>
      <c r="Y98" s="159"/>
      <c r="AG98" t="s">
        <v>143</v>
      </c>
    </row>
    <row r="99" spans="1:60" ht="33.75" outlineLevel="1" x14ac:dyDescent="0.2">
      <c r="A99" s="167">
        <v>45</v>
      </c>
      <c r="B99" s="168" t="s">
        <v>262</v>
      </c>
      <c r="C99" s="182" t="s">
        <v>514</v>
      </c>
      <c r="D99" s="169" t="s">
        <v>145</v>
      </c>
      <c r="E99" s="170">
        <v>1</v>
      </c>
      <c r="F99" s="171"/>
      <c r="G99" s="172">
        <f>ROUND(E99*F99,2)</f>
        <v>0</v>
      </c>
      <c r="H99" s="171"/>
      <c r="I99" s="172">
        <f>ROUND(E99*H99,2)</f>
        <v>0</v>
      </c>
      <c r="J99" s="171"/>
      <c r="K99" s="172">
        <f>ROUND(E99*J99,2)</f>
        <v>0</v>
      </c>
      <c r="L99" s="172">
        <v>15</v>
      </c>
      <c r="M99" s="172">
        <f>G99*(1+L99/100)</f>
        <v>0</v>
      </c>
      <c r="N99" s="170">
        <v>0</v>
      </c>
      <c r="O99" s="170">
        <f>ROUND(E99*N99,2)</f>
        <v>0</v>
      </c>
      <c r="P99" s="170">
        <v>0</v>
      </c>
      <c r="Q99" s="170">
        <f>ROUND(E99*P99,2)</f>
        <v>0</v>
      </c>
      <c r="R99" s="172"/>
      <c r="S99" s="172" t="s">
        <v>146</v>
      </c>
      <c r="T99" s="173" t="s">
        <v>147</v>
      </c>
      <c r="U99" s="158">
        <v>0</v>
      </c>
      <c r="V99" s="158">
        <f>ROUND(E99*U99,2)</f>
        <v>0</v>
      </c>
      <c r="W99" s="158"/>
      <c r="X99" s="158" t="s">
        <v>148</v>
      </c>
      <c r="Y99" s="158" t="s">
        <v>149</v>
      </c>
      <c r="Z99" s="148"/>
      <c r="AA99" s="148"/>
      <c r="AB99" s="148"/>
      <c r="AC99" s="148"/>
      <c r="AD99" s="148"/>
      <c r="AE99" s="148"/>
      <c r="AF99" s="148"/>
      <c r="AG99" s="148" t="s">
        <v>150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3" x14ac:dyDescent="0.2">
      <c r="A100" s="155"/>
      <c r="B100" s="156"/>
      <c r="C100" s="246" t="s">
        <v>152</v>
      </c>
      <c r="D100" s="247"/>
      <c r="E100" s="247"/>
      <c r="F100" s="247"/>
      <c r="G100" s="247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151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22.5" outlineLevel="1" x14ac:dyDescent="0.2">
      <c r="A101" s="167">
        <v>46</v>
      </c>
      <c r="B101" s="168" t="s">
        <v>263</v>
      </c>
      <c r="C101" s="182" t="s">
        <v>154</v>
      </c>
      <c r="D101" s="169" t="s">
        <v>145</v>
      </c>
      <c r="E101" s="170">
        <v>1</v>
      </c>
      <c r="F101" s="171"/>
      <c r="G101" s="172">
        <f>ROUND(E101*F101,2)</f>
        <v>0</v>
      </c>
      <c r="H101" s="171"/>
      <c r="I101" s="172">
        <f>ROUND(E101*H101,2)</f>
        <v>0</v>
      </c>
      <c r="J101" s="171"/>
      <c r="K101" s="172">
        <f>ROUND(E101*J101,2)</f>
        <v>0</v>
      </c>
      <c r="L101" s="172">
        <v>15</v>
      </c>
      <c r="M101" s="172">
        <f>G101*(1+L101/100)</f>
        <v>0</v>
      </c>
      <c r="N101" s="170">
        <v>0</v>
      </c>
      <c r="O101" s="170">
        <f>ROUND(E101*N101,2)</f>
        <v>0</v>
      </c>
      <c r="P101" s="170">
        <v>0</v>
      </c>
      <c r="Q101" s="170">
        <f>ROUND(E101*P101,2)</f>
        <v>0</v>
      </c>
      <c r="R101" s="172"/>
      <c r="S101" s="172" t="s">
        <v>146</v>
      </c>
      <c r="T101" s="173" t="s">
        <v>147</v>
      </c>
      <c r="U101" s="158">
        <v>0</v>
      </c>
      <c r="V101" s="158">
        <f>ROUND(E101*U101,2)</f>
        <v>0</v>
      </c>
      <c r="W101" s="158"/>
      <c r="X101" s="158" t="s">
        <v>148</v>
      </c>
      <c r="Y101" s="158" t="s">
        <v>149</v>
      </c>
      <c r="Z101" s="148"/>
      <c r="AA101" s="148"/>
      <c r="AB101" s="148"/>
      <c r="AC101" s="148"/>
      <c r="AD101" s="148"/>
      <c r="AE101" s="148"/>
      <c r="AF101" s="148"/>
      <c r="AG101" s="148" t="s">
        <v>150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243" t="s">
        <v>155</v>
      </c>
      <c r="D102" s="244"/>
      <c r="E102" s="244"/>
      <c r="F102" s="244"/>
      <c r="G102" s="244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151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67">
        <v>47</v>
      </c>
      <c r="B103" s="168" t="s">
        <v>264</v>
      </c>
      <c r="C103" s="182" t="s">
        <v>157</v>
      </c>
      <c r="D103" s="169" t="s">
        <v>145</v>
      </c>
      <c r="E103" s="170">
        <v>1</v>
      </c>
      <c r="F103" s="171"/>
      <c r="G103" s="172">
        <f>ROUND(E103*F103,2)</f>
        <v>0</v>
      </c>
      <c r="H103" s="171"/>
      <c r="I103" s="172">
        <f>ROUND(E103*H103,2)</f>
        <v>0</v>
      </c>
      <c r="J103" s="171"/>
      <c r="K103" s="172">
        <f>ROUND(E103*J103,2)</f>
        <v>0</v>
      </c>
      <c r="L103" s="172">
        <v>15</v>
      </c>
      <c r="M103" s="172">
        <f>G103*(1+L103/100)</f>
        <v>0</v>
      </c>
      <c r="N103" s="170">
        <v>0</v>
      </c>
      <c r="O103" s="170">
        <f>ROUND(E103*N103,2)</f>
        <v>0</v>
      </c>
      <c r="P103" s="170">
        <v>0</v>
      </c>
      <c r="Q103" s="170">
        <f>ROUND(E103*P103,2)</f>
        <v>0</v>
      </c>
      <c r="R103" s="172"/>
      <c r="S103" s="172" t="s">
        <v>146</v>
      </c>
      <c r="T103" s="173" t="s">
        <v>147</v>
      </c>
      <c r="U103" s="158">
        <v>0</v>
      </c>
      <c r="V103" s="158">
        <f>ROUND(E103*U103,2)</f>
        <v>0</v>
      </c>
      <c r="W103" s="158"/>
      <c r="X103" s="158" t="s">
        <v>148</v>
      </c>
      <c r="Y103" s="158" t="s">
        <v>149</v>
      </c>
      <c r="Z103" s="148"/>
      <c r="AA103" s="148"/>
      <c r="AB103" s="148"/>
      <c r="AC103" s="148"/>
      <c r="AD103" s="148"/>
      <c r="AE103" s="148"/>
      <c r="AF103" s="148"/>
      <c r="AG103" s="148" t="s">
        <v>150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 x14ac:dyDescent="0.2">
      <c r="A104" s="155"/>
      <c r="B104" s="156"/>
      <c r="C104" s="245" t="s">
        <v>155</v>
      </c>
      <c r="D104" s="245"/>
      <c r="E104" s="245"/>
      <c r="F104" s="245"/>
      <c r="G104" s="245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151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67">
        <v>48</v>
      </c>
      <c r="B105" s="168" t="s">
        <v>265</v>
      </c>
      <c r="C105" s="182" t="s">
        <v>523</v>
      </c>
      <c r="D105" s="169" t="s">
        <v>145</v>
      </c>
      <c r="E105" s="170">
        <v>1</v>
      </c>
      <c r="F105" s="171"/>
      <c r="G105" s="172">
        <f>ROUND(E105*F105,2)</f>
        <v>0</v>
      </c>
      <c r="H105" s="171"/>
      <c r="I105" s="172">
        <f>ROUND(E105*H105,2)</f>
        <v>0</v>
      </c>
      <c r="J105" s="171"/>
      <c r="K105" s="172">
        <f>ROUND(E105*J105,2)</f>
        <v>0</v>
      </c>
      <c r="L105" s="172">
        <v>15</v>
      </c>
      <c r="M105" s="172">
        <f>G105*(1+L105/100)</f>
        <v>0</v>
      </c>
      <c r="N105" s="170">
        <v>0</v>
      </c>
      <c r="O105" s="170">
        <f>ROUND(E105*N105,2)</f>
        <v>0</v>
      </c>
      <c r="P105" s="170">
        <v>0</v>
      </c>
      <c r="Q105" s="170">
        <f>ROUND(E105*P105,2)</f>
        <v>0</v>
      </c>
      <c r="R105" s="172"/>
      <c r="S105" s="172" t="s">
        <v>146</v>
      </c>
      <c r="T105" s="173" t="s">
        <v>147</v>
      </c>
      <c r="U105" s="158">
        <v>0</v>
      </c>
      <c r="V105" s="158">
        <f>ROUND(E105*U105,2)</f>
        <v>0</v>
      </c>
      <c r="W105" s="158"/>
      <c r="X105" s="158" t="s">
        <v>148</v>
      </c>
      <c r="Y105" s="158" t="s">
        <v>149</v>
      </c>
      <c r="Z105" s="148"/>
      <c r="AA105" s="148"/>
      <c r="AB105" s="148"/>
      <c r="AC105" s="148"/>
      <c r="AD105" s="148"/>
      <c r="AE105" s="148"/>
      <c r="AF105" s="148"/>
      <c r="AG105" s="148" t="s">
        <v>150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5"/>
      <c r="B106" s="156"/>
      <c r="C106" s="243" t="s">
        <v>155</v>
      </c>
      <c r="D106" s="244"/>
      <c r="E106" s="244"/>
      <c r="F106" s="244"/>
      <c r="G106" s="244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151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ht="45" outlineLevel="1" x14ac:dyDescent="0.2">
      <c r="A107" s="167">
        <v>49</v>
      </c>
      <c r="B107" s="168" t="s">
        <v>266</v>
      </c>
      <c r="C107" s="182" t="s">
        <v>515</v>
      </c>
      <c r="D107" s="169" t="s">
        <v>145</v>
      </c>
      <c r="E107" s="170">
        <v>2</v>
      </c>
      <c r="F107" s="171"/>
      <c r="G107" s="172">
        <f>ROUND(E107*F107,2)</f>
        <v>0</v>
      </c>
      <c r="H107" s="171"/>
      <c r="I107" s="172">
        <f>ROUND(E107*H107,2)</f>
        <v>0</v>
      </c>
      <c r="J107" s="171"/>
      <c r="K107" s="172">
        <f>ROUND(E107*J107,2)</f>
        <v>0</v>
      </c>
      <c r="L107" s="172">
        <v>15</v>
      </c>
      <c r="M107" s="172">
        <f>G107*(1+L107/100)</f>
        <v>0</v>
      </c>
      <c r="N107" s="170">
        <v>0</v>
      </c>
      <c r="O107" s="170">
        <f>ROUND(E107*N107,2)</f>
        <v>0</v>
      </c>
      <c r="P107" s="170">
        <v>0</v>
      </c>
      <c r="Q107" s="170">
        <f>ROUND(E107*P107,2)</f>
        <v>0</v>
      </c>
      <c r="R107" s="172"/>
      <c r="S107" s="172" t="s">
        <v>146</v>
      </c>
      <c r="T107" s="173" t="s">
        <v>147</v>
      </c>
      <c r="U107" s="158">
        <v>0</v>
      </c>
      <c r="V107" s="158">
        <f>ROUND(E107*U107,2)</f>
        <v>0</v>
      </c>
      <c r="W107" s="158"/>
      <c r="X107" s="158" t="s">
        <v>148</v>
      </c>
      <c r="Y107" s="158" t="s">
        <v>149</v>
      </c>
      <c r="Z107" s="148"/>
      <c r="AA107" s="148"/>
      <c r="AB107" s="148"/>
      <c r="AC107" s="148"/>
      <c r="AD107" s="148"/>
      <c r="AE107" s="148"/>
      <c r="AF107" s="148"/>
      <c r="AG107" s="148" t="s">
        <v>150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3" x14ac:dyDescent="0.2">
      <c r="A108" s="155"/>
      <c r="B108" s="156"/>
      <c r="C108" s="246" t="s">
        <v>155</v>
      </c>
      <c r="D108" s="247"/>
      <c r="E108" s="247"/>
      <c r="F108" s="247"/>
      <c r="G108" s="247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151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67">
        <v>50</v>
      </c>
      <c r="B109" s="168" t="s">
        <v>267</v>
      </c>
      <c r="C109" s="182" t="s">
        <v>524</v>
      </c>
      <c r="D109" s="169" t="s">
        <v>145</v>
      </c>
      <c r="E109" s="170">
        <v>6</v>
      </c>
      <c r="F109" s="171"/>
      <c r="G109" s="172">
        <f>ROUND(E109*F109,2)</f>
        <v>0</v>
      </c>
      <c r="H109" s="171"/>
      <c r="I109" s="172">
        <f>ROUND(E109*H109,2)</f>
        <v>0</v>
      </c>
      <c r="J109" s="171"/>
      <c r="K109" s="172">
        <f>ROUND(E109*J109,2)</f>
        <v>0</v>
      </c>
      <c r="L109" s="172">
        <v>15</v>
      </c>
      <c r="M109" s="172">
        <f>G109*(1+L109/100)</f>
        <v>0</v>
      </c>
      <c r="N109" s="170">
        <v>0</v>
      </c>
      <c r="O109" s="170">
        <f>ROUND(E109*N109,2)</f>
        <v>0</v>
      </c>
      <c r="P109" s="170">
        <v>0</v>
      </c>
      <c r="Q109" s="170">
        <f>ROUND(E109*P109,2)</f>
        <v>0</v>
      </c>
      <c r="R109" s="172"/>
      <c r="S109" s="172" t="s">
        <v>146</v>
      </c>
      <c r="T109" s="173" t="s">
        <v>147</v>
      </c>
      <c r="U109" s="158">
        <v>0</v>
      </c>
      <c r="V109" s="158">
        <f>ROUND(E109*U109,2)</f>
        <v>0</v>
      </c>
      <c r="W109" s="158"/>
      <c r="X109" s="158" t="s">
        <v>148</v>
      </c>
      <c r="Y109" s="158" t="s">
        <v>149</v>
      </c>
      <c r="Z109" s="148"/>
      <c r="AA109" s="148"/>
      <c r="AB109" s="148"/>
      <c r="AC109" s="148"/>
      <c r="AD109" s="148"/>
      <c r="AE109" s="148"/>
      <c r="AF109" s="148"/>
      <c r="AG109" s="148" t="s">
        <v>150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5"/>
      <c r="B110" s="156"/>
      <c r="C110" s="243" t="s">
        <v>161</v>
      </c>
      <c r="D110" s="244"/>
      <c r="E110" s="244"/>
      <c r="F110" s="244"/>
      <c r="G110" s="244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151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67">
        <v>51</v>
      </c>
      <c r="B111" s="168" t="s">
        <v>268</v>
      </c>
      <c r="C111" s="182" t="s">
        <v>163</v>
      </c>
      <c r="D111" s="169" t="s">
        <v>145</v>
      </c>
      <c r="E111" s="170">
        <v>47</v>
      </c>
      <c r="F111" s="171"/>
      <c r="G111" s="172">
        <f>ROUND(E111*F111,2)</f>
        <v>0</v>
      </c>
      <c r="H111" s="171"/>
      <c r="I111" s="172">
        <f>ROUND(E111*H111,2)</f>
        <v>0</v>
      </c>
      <c r="J111" s="171"/>
      <c r="K111" s="172">
        <f>ROUND(E111*J111,2)</f>
        <v>0</v>
      </c>
      <c r="L111" s="172">
        <v>15</v>
      </c>
      <c r="M111" s="172">
        <f>G111*(1+L111/100)</f>
        <v>0</v>
      </c>
      <c r="N111" s="170">
        <v>0</v>
      </c>
      <c r="O111" s="170">
        <f>ROUND(E111*N111,2)</f>
        <v>0</v>
      </c>
      <c r="P111" s="170">
        <v>0</v>
      </c>
      <c r="Q111" s="170">
        <f>ROUND(E111*P111,2)</f>
        <v>0</v>
      </c>
      <c r="R111" s="172"/>
      <c r="S111" s="172" t="s">
        <v>146</v>
      </c>
      <c r="T111" s="173" t="s">
        <v>147</v>
      </c>
      <c r="U111" s="158">
        <v>0</v>
      </c>
      <c r="V111" s="158">
        <f>ROUND(E111*U111,2)</f>
        <v>0</v>
      </c>
      <c r="W111" s="158"/>
      <c r="X111" s="158" t="s">
        <v>148</v>
      </c>
      <c r="Y111" s="158" t="s">
        <v>149</v>
      </c>
      <c r="Z111" s="148"/>
      <c r="AA111" s="148"/>
      <c r="AB111" s="148"/>
      <c r="AC111" s="148"/>
      <c r="AD111" s="148"/>
      <c r="AE111" s="148"/>
      <c r="AF111" s="148"/>
      <c r="AG111" s="148" t="s">
        <v>150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5"/>
      <c r="B112" s="156"/>
      <c r="C112" s="243" t="s">
        <v>184</v>
      </c>
      <c r="D112" s="244"/>
      <c r="E112" s="244"/>
      <c r="F112" s="244"/>
      <c r="G112" s="244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151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67">
        <v>52</v>
      </c>
      <c r="B113" s="168" t="s">
        <v>271</v>
      </c>
      <c r="C113" s="182" t="s">
        <v>166</v>
      </c>
      <c r="D113" s="169" t="s">
        <v>145</v>
      </c>
      <c r="E113" s="170">
        <v>10</v>
      </c>
      <c r="F113" s="171"/>
      <c r="G113" s="172">
        <f>ROUND(E113*F113,2)</f>
        <v>0</v>
      </c>
      <c r="H113" s="171"/>
      <c r="I113" s="172">
        <f>ROUND(E113*H113,2)</f>
        <v>0</v>
      </c>
      <c r="J113" s="171"/>
      <c r="K113" s="172">
        <f>ROUND(E113*J113,2)</f>
        <v>0</v>
      </c>
      <c r="L113" s="172">
        <v>15</v>
      </c>
      <c r="M113" s="172">
        <f>G113*(1+L113/100)</f>
        <v>0</v>
      </c>
      <c r="N113" s="170">
        <v>0</v>
      </c>
      <c r="O113" s="170">
        <f>ROUND(E113*N113,2)</f>
        <v>0</v>
      </c>
      <c r="P113" s="170">
        <v>0</v>
      </c>
      <c r="Q113" s="170">
        <f>ROUND(E113*P113,2)</f>
        <v>0</v>
      </c>
      <c r="R113" s="172"/>
      <c r="S113" s="172" t="s">
        <v>146</v>
      </c>
      <c r="T113" s="173" t="s">
        <v>147</v>
      </c>
      <c r="U113" s="158">
        <v>0</v>
      </c>
      <c r="V113" s="158">
        <f>ROUND(E113*U113,2)</f>
        <v>0</v>
      </c>
      <c r="W113" s="158"/>
      <c r="X113" s="158" t="s">
        <v>148</v>
      </c>
      <c r="Y113" s="158" t="s">
        <v>149</v>
      </c>
      <c r="Z113" s="148"/>
      <c r="AA113" s="148"/>
      <c r="AB113" s="148"/>
      <c r="AC113" s="148"/>
      <c r="AD113" s="148"/>
      <c r="AE113" s="148"/>
      <c r="AF113" s="148"/>
      <c r="AG113" s="148" t="s">
        <v>150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5"/>
      <c r="B114" s="156"/>
      <c r="C114" s="243" t="s">
        <v>167</v>
      </c>
      <c r="D114" s="244"/>
      <c r="E114" s="244"/>
      <c r="F114" s="244"/>
      <c r="G114" s="244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151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67">
        <v>53</v>
      </c>
      <c r="B115" s="168" t="s">
        <v>272</v>
      </c>
      <c r="C115" s="182" t="s">
        <v>169</v>
      </c>
      <c r="D115" s="169" t="s">
        <v>145</v>
      </c>
      <c r="E115" s="170">
        <v>296</v>
      </c>
      <c r="F115" s="171"/>
      <c r="G115" s="172">
        <f>ROUND(E115*F115,2)</f>
        <v>0</v>
      </c>
      <c r="H115" s="171"/>
      <c r="I115" s="172">
        <f>ROUND(E115*H115,2)</f>
        <v>0</v>
      </c>
      <c r="J115" s="171"/>
      <c r="K115" s="172">
        <f>ROUND(E115*J115,2)</f>
        <v>0</v>
      </c>
      <c r="L115" s="172">
        <v>15</v>
      </c>
      <c r="M115" s="172">
        <f>G115*(1+L115/100)</f>
        <v>0</v>
      </c>
      <c r="N115" s="170">
        <v>0</v>
      </c>
      <c r="O115" s="170">
        <f>ROUND(E115*N115,2)</f>
        <v>0</v>
      </c>
      <c r="P115" s="170">
        <v>0</v>
      </c>
      <c r="Q115" s="170">
        <f>ROUND(E115*P115,2)</f>
        <v>0</v>
      </c>
      <c r="R115" s="172"/>
      <c r="S115" s="172" t="s">
        <v>146</v>
      </c>
      <c r="T115" s="173" t="s">
        <v>147</v>
      </c>
      <c r="U115" s="158">
        <v>0</v>
      </c>
      <c r="V115" s="158">
        <f>ROUND(E115*U115,2)</f>
        <v>0</v>
      </c>
      <c r="W115" s="158"/>
      <c r="X115" s="158" t="s">
        <v>148</v>
      </c>
      <c r="Y115" s="158" t="s">
        <v>149</v>
      </c>
      <c r="Z115" s="148"/>
      <c r="AA115" s="148"/>
      <c r="AB115" s="148"/>
      <c r="AC115" s="148"/>
      <c r="AD115" s="148"/>
      <c r="AE115" s="148"/>
      <c r="AF115" s="148"/>
      <c r="AG115" s="148" t="s">
        <v>150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243" t="s">
        <v>170</v>
      </c>
      <c r="D116" s="244"/>
      <c r="E116" s="244"/>
      <c r="F116" s="244"/>
      <c r="G116" s="244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151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67">
        <v>54</v>
      </c>
      <c r="B117" s="168" t="s">
        <v>273</v>
      </c>
      <c r="C117" s="182" t="s">
        <v>269</v>
      </c>
      <c r="D117" s="169" t="s">
        <v>145</v>
      </c>
      <c r="E117" s="170">
        <v>23</v>
      </c>
      <c r="F117" s="171"/>
      <c r="G117" s="172">
        <f>ROUND(E117*F117,2)</f>
        <v>0</v>
      </c>
      <c r="H117" s="171"/>
      <c r="I117" s="172">
        <f>ROUND(E117*H117,2)</f>
        <v>0</v>
      </c>
      <c r="J117" s="171"/>
      <c r="K117" s="172">
        <f>ROUND(E117*J117,2)</f>
        <v>0</v>
      </c>
      <c r="L117" s="172">
        <v>15</v>
      </c>
      <c r="M117" s="172">
        <f>G117*(1+L117/100)</f>
        <v>0</v>
      </c>
      <c r="N117" s="170">
        <v>0</v>
      </c>
      <c r="O117" s="170">
        <f>ROUND(E117*N117,2)</f>
        <v>0</v>
      </c>
      <c r="P117" s="170">
        <v>0</v>
      </c>
      <c r="Q117" s="170">
        <f>ROUND(E117*P117,2)</f>
        <v>0</v>
      </c>
      <c r="R117" s="172"/>
      <c r="S117" s="172" t="s">
        <v>146</v>
      </c>
      <c r="T117" s="173" t="s">
        <v>147</v>
      </c>
      <c r="U117" s="158">
        <v>0</v>
      </c>
      <c r="V117" s="158">
        <f>ROUND(E117*U117,2)</f>
        <v>0</v>
      </c>
      <c r="W117" s="158"/>
      <c r="X117" s="158" t="s">
        <v>148</v>
      </c>
      <c r="Y117" s="158" t="s">
        <v>149</v>
      </c>
      <c r="Z117" s="148"/>
      <c r="AA117" s="148"/>
      <c r="AB117" s="148"/>
      <c r="AC117" s="148"/>
      <c r="AD117" s="148"/>
      <c r="AE117" s="148"/>
      <c r="AF117" s="148"/>
      <c r="AG117" s="148" t="s">
        <v>150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243" t="s">
        <v>270</v>
      </c>
      <c r="D118" s="244"/>
      <c r="E118" s="244"/>
      <c r="F118" s="244"/>
      <c r="G118" s="244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151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67">
        <v>55</v>
      </c>
      <c r="B119" s="168" t="s">
        <v>275</v>
      </c>
      <c r="C119" s="182" t="s">
        <v>175</v>
      </c>
      <c r="D119" s="169" t="s">
        <v>145</v>
      </c>
      <c r="E119" s="170">
        <v>366</v>
      </c>
      <c r="F119" s="171"/>
      <c r="G119" s="172">
        <f>ROUND(E119*F119,2)</f>
        <v>0</v>
      </c>
      <c r="H119" s="171"/>
      <c r="I119" s="172">
        <f>ROUND(E119*H119,2)</f>
        <v>0</v>
      </c>
      <c r="J119" s="171"/>
      <c r="K119" s="172">
        <f>ROUND(E119*J119,2)</f>
        <v>0</v>
      </c>
      <c r="L119" s="172">
        <v>15</v>
      </c>
      <c r="M119" s="172">
        <f>G119*(1+L119/100)</f>
        <v>0</v>
      </c>
      <c r="N119" s="170">
        <v>0</v>
      </c>
      <c r="O119" s="170">
        <f>ROUND(E119*N119,2)</f>
        <v>0</v>
      </c>
      <c r="P119" s="170">
        <v>0</v>
      </c>
      <c r="Q119" s="170">
        <f>ROUND(E119*P119,2)</f>
        <v>0</v>
      </c>
      <c r="R119" s="172"/>
      <c r="S119" s="172" t="s">
        <v>146</v>
      </c>
      <c r="T119" s="173" t="s">
        <v>147</v>
      </c>
      <c r="U119" s="158">
        <v>0</v>
      </c>
      <c r="V119" s="158">
        <f>ROUND(E119*U119,2)</f>
        <v>0</v>
      </c>
      <c r="W119" s="158"/>
      <c r="X119" s="158" t="s">
        <v>148</v>
      </c>
      <c r="Y119" s="158" t="s">
        <v>149</v>
      </c>
      <c r="Z119" s="148"/>
      <c r="AA119" s="148"/>
      <c r="AB119" s="148"/>
      <c r="AC119" s="148"/>
      <c r="AD119" s="148"/>
      <c r="AE119" s="148"/>
      <c r="AF119" s="148"/>
      <c r="AG119" s="148" t="s">
        <v>150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5"/>
      <c r="B120" s="156"/>
      <c r="C120" s="243" t="s">
        <v>176</v>
      </c>
      <c r="D120" s="244"/>
      <c r="E120" s="244"/>
      <c r="F120" s="244"/>
      <c r="G120" s="244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151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67">
        <v>56</v>
      </c>
      <c r="B121" s="168" t="s">
        <v>276</v>
      </c>
      <c r="C121" s="182" t="s">
        <v>178</v>
      </c>
      <c r="D121" s="169" t="s">
        <v>145</v>
      </c>
      <c r="E121" s="170">
        <v>10</v>
      </c>
      <c r="F121" s="171"/>
      <c r="G121" s="172">
        <f>ROUND(E121*F121,2)</f>
        <v>0</v>
      </c>
      <c r="H121" s="171"/>
      <c r="I121" s="172">
        <f>ROUND(E121*H121,2)</f>
        <v>0</v>
      </c>
      <c r="J121" s="171"/>
      <c r="K121" s="172">
        <f>ROUND(E121*J121,2)</f>
        <v>0</v>
      </c>
      <c r="L121" s="172">
        <v>15</v>
      </c>
      <c r="M121" s="172">
        <f>G121*(1+L121/100)</f>
        <v>0</v>
      </c>
      <c r="N121" s="170">
        <v>0</v>
      </c>
      <c r="O121" s="170">
        <f>ROUND(E121*N121,2)</f>
        <v>0</v>
      </c>
      <c r="P121" s="170">
        <v>0</v>
      </c>
      <c r="Q121" s="170">
        <f>ROUND(E121*P121,2)</f>
        <v>0</v>
      </c>
      <c r="R121" s="172"/>
      <c r="S121" s="172" t="s">
        <v>146</v>
      </c>
      <c r="T121" s="173" t="s">
        <v>147</v>
      </c>
      <c r="U121" s="158">
        <v>0</v>
      </c>
      <c r="V121" s="158">
        <f>ROUND(E121*U121,2)</f>
        <v>0</v>
      </c>
      <c r="W121" s="158"/>
      <c r="X121" s="158" t="s">
        <v>148</v>
      </c>
      <c r="Y121" s="158" t="s">
        <v>149</v>
      </c>
      <c r="Z121" s="148"/>
      <c r="AA121" s="148"/>
      <c r="AB121" s="148"/>
      <c r="AC121" s="148"/>
      <c r="AD121" s="148"/>
      <c r="AE121" s="148"/>
      <c r="AF121" s="148"/>
      <c r="AG121" s="148" t="s">
        <v>150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5"/>
      <c r="B122" s="156"/>
      <c r="C122" s="243" t="s">
        <v>167</v>
      </c>
      <c r="D122" s="244"/>
      <c r="E122" s="244"/>
      <c r="F122" s="244"/>
      <c r="G122" s="244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151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67">
        <v>57</v>
      </c>
      <c r="B123" s="168" t="s">
        <v>278</v>
      </c>
      <c r="C123" s="182" t="s">
        <v>180</v>
      </c>
      <c r="D123" s="169" t="s">
        <v>145</v>
      </c>
      <c r="E123" s="170">
        <v>34</v>
      </c>
      <c r="F123" s="171"/>
      <c r="G123" s="172">
        <f>ROUND(E123*F123,2)</f>
        <v>0</v>
      </c>
      <c r="H123" s="171"/>
      <c r="I123" s="172">
        <f>ROUND(E123*H123,2)</f>
        <v>0</v>
      </c>
      <c r="J123" s="171"/>
      <c r="K123" s="172">
        <f>ROUND(E123*J123,2)</f>
        <v>0</v>
      </c>
      <c r="L123" s="172">
        <v>15</v>
      </c>
      <c r="M123" s="172">
        <f>G123*(1+L123/100)</f>
        <v>0</v>
      </c>
      <c r="N123" s="170">
        <v>0</v>
      </c>
      <c r="O123" s="170">
        <f>ROUND(E123*N123,2)</f>
        <v>0</v>
      </c>
      <c r="P123" s="170">
        <v>0</v>
      </c>
      <c r="Q123" s="170">
        <f>ROUND(E123*P123,2)</f>
        <v>0</v>
      </c>
      <c r="R123" s="172"/>
      <c r="S123" s="172" t="s">
        <v>146</v>
      </c>
      <c r="T123" s="173" t="s">
        <v>147</v>
      </c>
      <c r="U123" s="158">
        <v>0</v>
      </c>
      <c r="V123" s="158">
        <f>ROUND(E123*U123,2)</f>
        <v>0</v>
      </c>
      <c r="W123" s="158"/>
      <c r="X123" s="158" t="s">
        <v>148</v>
      </c>
      <c r="Y123" s="158" t="s">
        <v>149</v>
      </c>
      <c r="Z123" s="148"/>
      <c r="AA123" s="148"/>
      <c r="AB123" s="148"/>
      <c r="AC123" s="148"/>
      <c r="AD123" s="148"/>
      <c r="AE123" s="148"/>
      <c r="AF123" s="148"/>
      <c r="AG123" s="148" t="s">
        <v>150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243" t="s">
        <v>274</v>
      </c>
      <c r="D124" s="244"/>
      <c r="E124" s="244"/>
      <c r="F124" s="244"/>
      <c r="G124" s="244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151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67">
        <v>58</v>
      </c>
      <c r="B125" s="168" t="s">
        <v>279</v>
      </c>
      <c r="C125" s="182" t="s">
        <v>183</v>
      </c>
      <c r="D125" s="169" t="s">
        <v>145</v>
      </c>
      <c r="E125" s="170">
        <v>29</v>
      </c>
      <c r="F125" s="171"/>
      <c r="G125" s="172">
        <f>ROUND(E125*F125,2)</f>
        <v>0</v>
      </c>
      <c r="H125" s="171"/>
      <c r="I125" s="172">
        <f>ROUND(E125*H125,2)</f>
        <v>0</v>
      </c>
      <c r="J125" s="171"/>
      <c r="K125" s="172">
        <f>ROUND(E125*J125,2)</f>
        <v>0</v>
      </c>
      <c r="L125" s="172">
        <v>15</v>
      </c>
      <c r="M125" s="172">
        <f>G125*(1+L125/100)</f>
        <v>0</v>
      </c>
      <c r="N125" s="170">
        <v>0</v>
      </c>
      <c r="O125" s="170">
        <f>ROUND(E125*N125,2)</f>
        <v>0</v>
      </c>
      <c r="P125" s="170">
        <v>0</v>
      </c>
      <c r="Q125" s="170">
        <f>ROUND(E125*P125,2)</f>
        <v>0</v>
      </c>
      <c r="R125" s="172"/>
      <c r="S125" s="172" t="s">
        <v>146</v>
      </c>
      <c r="T125" s="173" t="s">
        <v>147</v>
      </c>
      <c r="U125" s="158">
        <v>0</v>
      </c>
      <c r="V125" s="158">
        <f>ROUND(E125*U125,2)</f>
        <v>0</v>
      </c>
      <c r="W125" s="158"/>
      <c r="X125" s="158" t="s">
        <v>148</v>
      </c>
      <c r="Y125" s="158" t="s">
        <v>149</v>
      </c>
      <c r="Z125" s="148"/>
      <c r="AA125" s="148"/>
      <c r="AB125" s="148"/>
      <c r="AC125" s="148"/>
      <c r="AD125" s="148"/>
      <c r="AE125" s="148"/>
      <c r="AF125" s="148"/>
      <c r="AG125" s="148" t="s">
        <v>150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2" x14ac:dyDescent="0.2">
      <c r="A126" s="155"/>
      <c r="B126" s="156"/>
      <c r="C126" s="243" t="s">
        <v>184</v>
      </c>
      <c r="D126" s="244"/>
      <c r="E126" s="244"/>
      <c r="F126" s="244"/>
      <c r="G126" s="244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8"/>
      <c r="AA126" s="148"/>
      <c r="AB126" s="148"/>
      <c r="AC126" s="148"/>
      <c r="AD126" s="148"/>
      <c r="AE126" s="148"/>
      <c r="AF126" s="148"/>
      <c r="AG126" s="148" t="s">
        <v>151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67">
        <v>59</v>
      </c>
      <c r="B127" s="168" t="s">
        <v>281</v>
      </c>
      <c r="C127" s="182" t="s">
        <v>277</v>
      </c>
      <c r="D127" s="169" t="s">
        <v>145</v>
      </c>
      <c r="E127" s="170">
        <v>7</v>
      </c>
      <c r="F127" s="171"/>
      <c r="G127" s="172">
        <f>ROUND(E127*F127,2)</f>
        <v>0</v>
      </c>
      <c r="H127" s="171"/>
      <c r="I127" s="172">
        <f>ROUND(E127*H127,2)</f>
        <v>0</v>
      </c>
      <c r="J127" s="171"/>
      <c r="K127" s="172">
        <f>ROUND(E127*J127,2)</f>
        <v>0</v>
      </c>
      <c r="L127" s="172">
        <v>15</v>
      </c>
      <c r="M127" s="172">
        <f>G127*(1+L127/100)</f>
        <v>0</v>
      </c>
      <c r="N127" s="170">
        <v>0</v>
      </c>
      <c r="O127" s="170">
        <f>ROUND(E127*N127,2)</f>
        <v>0</v>
      </c>
      <c r="P127" s="170">
        <v>0</v>
      </c>
      <c r="Q127" s="170">
        <f>ROUND(E127*P127,2)</f>
        <v>0</v>
      </c>
      <c r="R127" s="172"/>
      <c r="S127" s="172" t="s">
        <v>146</v>
      </c>
      <c r="T127" s="173" t="s">
        <v>147</v>
      </c>
      <c r="U127" s="158">
        <v>0</v>
      </c>
      <c r="V127" s="158">
        <f>ROUND(E127*U127,2)</f>
        <v>0</v>
      </c>
      <c r="W127" s="158"/>
      <c r="X127" s="158" t="s">
        <v>148</v>
      </c>
      <c r="Y127" s="158" t="s">
        <v>149</v>
      </c>
      <c r="Z127" s="148"/>
      <c r="AA127" s="148"/>
      <c r="AB127" s="148"/>
      <c r="AC127" s="148"/>
      <c r="AD127" s="148"/>
      <c r="AE127" s="148"/>
      <c r="AF127" s="148"/>
      <c r="AG127" s="148" t="s">
        <v>150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2" x14ac:dyDescent="0.2">
      <c r="A128" s="155"/>
      <c r="B128" s="156"/>
      <c r="C128" s="243" t="s">
        <v>187</v>
      </c>
      <c r="D128" s="244"/>
      <c r="E128" s="244"/>
      <c r="F128" s="244"/>
      <c r="G128" s="244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151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67">
        <v>60</v>
      </c>
      <c r="B129" s="168" t="s">
        <v>283</v>
      </c>
      <c r="C129" s="182" t="s">
        <v>189</v>
      </c>
      <c r="D129" s="169" t="s">
        <v>145</v>
      </c>
      <c r="E129" s="170">
        <v>2</v>
      </c>
      <c r="F129" s="171"/>
      <c r="G129" s="172">
        <f>ROUND(E129*F129,2)</f>
        <v>0</v>
      </c>
      <c r="H129" s="171"/>
      <c r="I129" s="172">
        <f>ROUND(E129*H129,2)</f>
        <v>0</v>
      </c>
      <c r="J129" s="171"/>
      <c r="K129" s="172">
        <f>ROUND(E129*J129,2)</f>
        <v>0</v>
      </c>
      <c r="L129" s="172">
        <v>15</v>
      </c>
      <c r="M129" s="172">
        <f>G129*(1+L129/100)</f>
        <v>0</v>
      </c>
      <c r="N129" s="170">
        <v>0</v>
      </c>
      <c r="O129" s="170">
        <f>ROUND(E129*N129,2)</f>
        <v>0</v>
      </c>
      <c r="P129" s="170">
        <v>0</v>
      </c>
      <c r="Q129" s="170">
        <f>ROUND(E129*P129,2)</f>
        <v>0</v>
      </c>
      <c r="R129" s="172"/>
      <c r="S129" s="172" t="s">
        <v>146</v>
      </c>
      <c r="T129" s="173" t="s">
        <v>147</v>
      </c>
      <c r="U129" s="158">
        <v>0</v>
      </c>
      <c r="V129" s="158">
        <f>ROUND(E129*U129,2)</f>
        <v>0</v>
      </c>
      <c r="W129" s="158"/>
      <c r="X129" s="158" t="s">
        <v>148</v>
      </c>
      <c r="Y129" s="158" t="s">
        <v>149</v>
      </c>
      <c r="Z129" s="148"/>
      <c r="AA129" s="148"/>
      <c r="AB129" s="148"/>
      <c r="AC129" s="148"/>
      <c r="AD129" s="148"/>
      <c r="AE129" s="148"/>
      <c r="AF129" s="148"/>
      <c r="AG129" s="148" t="s">
        <v>150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2" x14ac:dyDescent="0.2">
      <c r="A130" s="155"/>
      <c r="B130" s="156"/>
      <c r="C130" s="243" t="s">
        <v>190</v>
      </c>
      <c r="D130" s="244"/>
      <c r="E130" s="244"/>
      <c r="F130" s="244"/>
      <c r="G130" s="244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8"/>
      <c r="AA130" s="148"/>
      <c r="AB130" s="148"/>
      <c r="AC130" s="148"/>
      <c r="AD130" s="148"/>
      <c r="AE130" s="148"/>
      <c r="AF130" s="148"/>
      <c r="AG130" s="148" t="s">
        <v>151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ht="22.5" outlineLevel="1" x14ac:dyDescent="0.2">
      <c r="A131" s="167">
        <v>61</v>
      </c>
      <c r="B131" s="168" t="s">
        <v>284</v>
      </c>
      <c r="C131" s="182" t="s">
        <v>534</v>
      </c>
      <c r="D131" s="169" t="s">
        <v>145</v>
      </c>
      <c r="E131" s="170">
        <v>3</v>
      </c>
      <c r="F131" s="171"/>
      <c r="G131" s="172">
        <f>ROUND(E131*F131,2)</f>
        <v>0</v>
      </c>
      <c r="H131" s="171"/>
      <c r="I131" s="172">
        <f>ROUND(E131*H131,2)</f>
        <v>0</v>
      </c>
      <c r="J131" s="171"/>
      <c r="K131" s="172">
        <f>ROUND(E131*J131,2)</f>
        <v>0</v>
      </c>
      <c r="L131" s="172">
        <v>15</v>
      </c>
      <c r="M131" s="172">
        <f>G131*(1+L131/100)</f>
        <v>0</v>
      </c>
      <c r="N131" s="170">
        <v>0</v>
      </c>
      <c r="O131" s="170">
        <f>ROUND(E131*N131,2)</f>
        <v>0</v>
      </c>
      <c r="P131" s="170">
        <v>0</v>
      </c>
      <c r="Q131" s="170">
        <f>ROUND(E131*P131,2)</f>
        <v>0</v>
      </c>
      <c r="R131" s="172"/>
      <c r="S131" s="172" t="s">
        <v>146</v>
      </c>
      <c r="T131" s="173" t="s">
        <v>147</v>
      </c>
      <c r="U131" s="158">
        <v>0</v>
      </c>
      <c r="V131" s="158">
        <f>ROUND(E131*U131,2)</f>
        <v>0</v>
      </c>
      <c r="W131" s="158"/>
      <c r="X131" s="158" t="s">
        <v>148</v>
      </c>
      <c r="Y131" s="158" t="s">
        <v>149</v>
      </c>
      <c r="Z131" s="148"/>
      <c r="AA131" s="148"/>
      <c r="AB131" s="148"/>
      <c r="AC131" s="148"/>
      <c r="AD131" s="148"/>
      <c r="AE131" s="148"/>
      <c r="AF131" s="148"/>
      <c r="AG131" s="148" t="s">
        <v>150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2" x14ac:dyDescent="0.2">
      <c r="A132" s="155"/>
      <c r="B132" s="156"/>
      <c r="C132" s="243" t="s">
        <v>280</v>
      </c>
      <c r="D132" s="244"/>
      <c r="E132" s="244"/>
      <c r="F132" s="244"/>
      <c r="G132" s="244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8"/>
      <c r="AA132" s="148"/>
      <c r="AB132" s="148"/>
      <c r="AC132" s="148"/>
      <c r="AD132" s="148"/>
      <c r="AE132" s="148"/>
      <c r="AF132" s="148"/>
      <c r="AG132" s="148" t="s">
        <v>151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67">
        <v>62</v>
      </c>
      <c r="B133" s="168" t="s">
        <v>285</v>
      </c>
      <c r="C133" s="182" t="s">
        <v>192</v>
      </c>
      <c r="D133" s="169" t="s">
        <v>145</v>
      </c>
      <c r="E133" s="170">
        <v>6</v>
      </c>
      <c r="F133" s="171"/>
      <c r="G133" s="172">
        <f>ROUND(E133*F133,2)</f>
        <v>0</v>
      </c>
      <c r="H133" s="171"/>
      <c r="I133" s="172">
        <f>ROUND(E133*H133,2)</f>
        <v>0</v>
      </c>
      <c r="J133" s="171"/>
      <c r="K133" s="172">
        <f>ROUND(E133*J133,2)</f>
        <v>0</v>
      </c>
      <c r="L133" s="172">
        <v>15</v>
      </c>
      <c r="M133" s="172">
        <f>G133*(1+L133/100)</f>
        <v>0</v>
      </c>
      <c r="N133" s="170">
        <v>0</v>
      </c>
      <c r="O133" s="170">
        <f>ROUND(E133*N133,2)</f>
        <v>0</v>
      </c>
      <c r="P133" s="170">
        <v>0</v>
      </c>
      <c r="Q133" s="170">
        <f>ROUND(E133*P133,2)</f>
        <v>0</v>
      </c>
      <c r="R133" s="172"/>
      <c r="S133" s="172" t="s">
        <v>146</v>
      </c>
      <c r="T133" s="173" t="s">
        <v>147</v>
      </c>
      <c r="U133" s="158">
        <v>0</v>
      </c>
      <c r="V133" s="158">
        <f>ROUND(E133*U133,2)</f>
        <v>0</v>
      </c>
      <c r="W133" s="158"/>
      <c r="X133" s="158" t="s">
        <v>148</v>
      </c>
      <c r="Y133" s="158" t="s">
        <v>149</v>
      </c>
      <c r="Z133" s="148"/>
      <c r="AA133" s="148"/>
      <c r="AB133" s="148"/>
      <c r="AC133" s="148"/>
      <c r="AD133" s="148"/>
      <c r="AE133" s="148"/>
      <c r="AF133" s="148"/>
      <c r="AG133" s="148" t="s">
        <v>150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2" x14ac:dyDescent="0.2">
      <c r="A134" s="155"/>
      <c r="B134" s="156"/>
      <c r="C134" s="243" t="s">
        <v>282</v>
      </c>
      <c r="D134" s="244"/>
      <c r="E134" s="244"/>
      <c r="F134" s="244"/>
      <c r="G134" s="244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8"/>
      <c r="AA134" s="148"/>
      <c r="AB134" s="148"/>
      <c r="AC134" s="148"/>
      <c r="AD134" s="148"/>
      <c r="AE134" s="148"/>
      <c r="AF134" s="148"/>
      <c r="AG134" s="148" t="s">
        <v>151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67">
        <v>63</v>
      </c>
      <c r="B135" s="168" t="s">
        <v>286</v>
      </c>
      <c r="C135" s="182" t="s">
        <v>526</v>
      </c>
      <c r="D135" s="169" t="s">
        <v>145</v>
      </c>
      <c r="E135" s="170">
        <v>6</v>
      </c>
      <c r="F135" s="171"/>
      <c r="G135" s="172">
        <f>ROUND(E135*F135,2)</f>
        <v>0</v>
      </c>
      <c r="H135" s="171"/>
      <c r="I135" s="172">
        <f>ROUND(E135*H135,2)</f>
        <v>0</v>
      </c>
      <c r="J135" s="171"/>
      <c r="K135" s="172">
        <f>ROUND(E135*J135,2)</f>
        <v>0</v>
      </c>
      <c r="L135" s="172">
        <v>15</v>
      </c>
      <c r="M135" s="172">
        <f>G135*(1+L135/100)</f>
        <v>0</v>
      </c>
      <c r="N135" s="170">
        <v>0</v>
      </c>
      <c r="O135" s="170">
        <f>ROUND(E135*N135,2)</f>
        <v>0</v>
      </c>
      <c r="P135" s="170">
        <v>0</v>
      </c>
      <c r="Q135" s="170">
        <f>ROUND(E135*P135,2)</f>
        <v>0</v>
      </c>
      <c r="R135" s="172"/>
      <c r="S135" s="172" t="s">
        <v>146</v>
      </c>
      <c r="T135" s="173" t="s">
        <v>147</v>
      </c>
      <c r="U135" s="158">
        <v>0</v>
      </c>
      <c r="V135" s="158">
        <f>ROUND(E135*U135,2)</f>
        <v>0</v>
      </c>
      <c r="W135" s="158"/>
      <c r="X135" s="158" t="s">
        <v>148</v>
      </c>
      <c r="Y135" s="158" t="s">
        <v>149</v>
      </c>
      <c r="Z135" s="148"/>
      <c r="AA135" s="148"/>
      <c r="AB135" s="148"/>
      <c r="AC135" s="148"/>
      <c r="AD135" s="148"/>
      <c r="AE135" s="148"/>
      <c r="AF135" s="148"/>
      <c r="AG135" s="148" t="s">
        <v>150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2" x14ac:dyDescent="0.2">
      <c r="A136" s="155"/>
      <c r="B136" s="156"/>
      <c r="C136" s="243" t="s">
        <v>193</v>
      </c>
      <c r="D136" s="244"/>
      <c r="E136" s="244"/>
      <c r="F136" s="244"/>
      <c r="G136" s="244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8"/>
      <c r="AA136" s="148"/>
      <c r="AB136" s="148"/>
      <c r="AC136" s="148"/>
      <c r="AD136" s="148"/>
      <c r="AE136" s="148"/>
      <c r="AF136" s="148"/>
      <c r="AG136" s="148" t="s">
        <v>151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ht="22.5" outlineLevel="1" x14ac:dyDescent="0.2">
      <c r="A137" s="167">
        <v>64</v>
      </c>
      <c r="B137" s="168" t="s">
        <v>287</v>
      </c>
      <c r="C137" s="182" t="s">
        <v>527</v>
      </c>
      <c r="D137" s="169" t="s">
        <v>145</v>
      </c>
      <c r="E137" s="170">
        <v>5</v>
      </c>
      <c r="F137" s="171"/>
      <c r="G137" s="172">
        <f>ROUND(E137*F137,2)</f>
        <v>0</v>
      </c>
      <c r="H137" s="171"/>
      <c r="I137" s="172">
        <f>ROUND(E137*H137,2)</f>
        <v>0</v>
      </c>
      <c r="J137" s="171"/>
      <c r="K137" s="172">
        <f>ROUND(E137*J137,2)</f>
        <v>0</v>
      </c>
      <c r="L137" s="172">
        <v>15</v>
      </c>
      <c r="M137" s="172">
        <f>G137*(1+L137/100)</f>
        <v>0</v>
      </c>
      <c r="N137" s="170">
        <v>0</v>
      </c>
      <c r="O137" s="170">
        <f>ROUND(E137*N137,2)</f>
        <v>0</v>
      </c>
      <c r="P137" s="170">
        <v>0</v>
      </c>
      <c r="Q137" s="170">
        <f>ROUND(E137*P137,2)</f>
        <v>0</v>
      </c>
      <c r="R137" s="172"/>
      <c r="S137" s="172" t="s">
        <v>146</v>
      </c>
      <c r="T137" s="173" t="s">
        <v>147</v>
      </c>
      <c r="U137" s="158">
        <v>0</v>
      </c>
      <c r="V137" s="158">
        <f>ROUND(E137*U137,2)</f>
        <v>0</v>
      </c>
      <c r="W137" s="158"/>
      <c r="X137" s="158" t="s">
        <v>148</v>
      </c>
      <c r="Y137" s="158" t="s">
        <v>149</v>
      </c>
      <c r="Z137" s="148"/>
      <c r="AA137" s="148"/>
      <c r="AB137" s="148"/>
      <c r="AC137" s="148"/>
      <c r="AD137" s="148"/>
      <c r="AE137" s="148"/>
      <c r="AF137" s="148"/>
      <c r="AG137" s="148" t="s">
        <v>150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2" x14ac:dyDescent="0.2">
      <c r="A138" s="155"/>
      <c r="B138" s="156"/>
      <c r="C138" s="243" t="s">
        <v>193</v>
      </c>
      <c r="D138" s="244"/>
      <c r="E138" s="244"/>
      <c r="F138" s="244"/>
      <c r="G138" s="244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151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67">
        <v>65</v>
      </c>
      <c r="B139" s="168" t="s">
        <v>288</v>
      </c>
      <c r="C139" s="182" t="s">
        <v>199</v>
      </c>
      <c r="D139" s="169" t="s">
        <v>145</v>
      </c>
      <c r="E139" s="170">
        <v>2</v>
      </c>
      <c r="F139" s="171"/>
      <c r="G139" s="172">
        <f>ROUND(E139*F139,2)</f>
        <v>0</v>
      </c>
      <c r="H139" s="171"/>
      <c r="I139" s="172">
        <f>ROUND(E139*H139,2)</f>
        <v>0</v>
      </c>
      <c r="J139" s="171"/>
      <c r="K139" s="172">
        <f>ROUND(E139*J139,2)</f>
        <v>0</v>
      </c>
      <c r="L139" s="172">
        <v>15</v>
      </c>
      <c r="M139" s="172">
        <f>G139*(1+L139/100)</f>
        <v>0</v>
      </c>
      <c r="N139" s="170">
        <v>0</v>
      </c>
      <c r="O139" s="170">
        <f>ROUND(E139*N139,2)</f>
        <v>0</v>
      </c>
      <c r="P139" s="170">
        <v>0</v>
      </c>
      <c r="Q139" s="170">
        <f>ROUND(E139*P139,2)</f>
        <v>0</v>
      </c>
      <c r="R139" s="172"/>
      <c r="S139" s="172" t="s">
        <v>146</v>
      </c>
      <c r="T139" s="173" t="s">
        <v>147</v>
      </c>
      <c r="U139" s="158">
        <v>0</v>
      </c>
      <c r="V139" s="158">
        <f>ROUND(E139*U139,2)</f>
        <v>0</v>
      </c>
      <c r="W139" s="158"/>
      <c r="X139" s="158" t="s">
        <v>148</v>
      </c>
      <c r="Y139" s="158" t="s">
        <v>149</v>
      </c>
      <c r="Z139" s="148"/>
      <c r="AA139" s="148"/>
      <c r="AB139" s="148"/>
      <c r="AC139" s="148"/>
      <c r="AD139" s="148"/>
      <c r="AE139" s="148"/>
      <c r="AF139" s="148"/>
      <c r="AG139" s="148" t="s">
        <v>150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2" x14ac:dyDescent="0.2">
      <c r="A140" s="155"/>
      <c r="B140" s="156"/>
      <c r="C140" s="243" t="s">
        <v>190</v>
      </c>
      <c r="D140" s="244"/>
      <c r="E140" s="244"/>
      <c r="F140" s="244"/>
      <c r="G140" s="244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8"/>
      <c r="AA140" s="148"/>
      <c r="AB140" s="148"/>
      <c r="AC140" s="148"/>
      <c r="AD140" s="148"/>
      <c r="AE140" s="148"/>
      <c r="AF140" s="148"/>
      <c r="AG140" s="148" t="s">
        <v>151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ht="33.75" outlineLevel="1" x14ac:dyDescent="0.2">
      <c r="A141" s="167">
        <v>66</v>
      </c>
      <c r="B141" s="168" t="s">
        <v>289</v>
      </c>
      <c r="C141" s="182" t="s">
        <v>201</v>
      </c>
      <c r="D141" s="169" t="s">
        <v>145</v>
      </c>
      <c r="E141" s="170">
        <v>2</v>
      </c>
      <c r="F141" s="171"/>
      <c r="G141" s="172">
        <f>ROUND(E141*F141,2)</f>
        <v>0</v>
      </c>
      <c r="H141" s="171"/>
      <c r="I141" s="172">
        <f>ROUND(E141*H141,2)</f>
        <v>0</v>
      </c>
      <c r="J141" s="171"/>
      <c r="K141" s="172">
        <f>ROUND(E141*J141,2)</f>
        <v>0</v>
      </c>
      <c r="L141" s="172">
        <v>15</v>
      </c>
      <c r="M141" s="172">
        <f>G141*(1+L141/100)</f>
        <v>0</v>
      </c>
      <c r="N141" s="170">
        <v>0</v>
      </c>
      <c r="O141" s="170">
        <f>ROUND(E141*N141,2)</f>
        <v>0</v>
      </c>
      <c r="P141" s="170">
        <v>0</v>
      </c>
      <c r="Q141" s="170">
        <f>ROUND(E141*P141,2)</f>
        <v>0</v>
      </c>
      <c r="R141" s="172"/>
      <c r="S141" s="172" t="s">
        <v>146</v>
      </c>
      <c r="T141" s="173" t="s">
        <v>147</v>
      </c>
      <c r="U141" s="158">
        <v>0</v>
      </c>
      <c r="V141" s="158">
        <f>ROUND(E141*U141,2)</f>
        <v>0</v>
      </c>
      <c r="W141" s="158"/>
      <c r="X141" s="158" t="s">
        <v>148</v>
      </c>
      <c r="Y141" s="158" t="s">
        <v>149</v>
      </c>
      <c r="Z141" s="148"/>
      <c r="AA141" s="148"/>
      <c r="AB141" s="148"/>
      <c r="AC141" s="148"/>
      <c r="AD141" s="148"/>
      <c r="AE141" s="148"/>
      <c r="AF141" s="148"/>
      <c r="AG141" s="148" t="s">
        <v>150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2" x14ac:dyDescent="0.2">
      <c r="A142" s="155"/>
      <c r="B142" s="156"/>
      <c r="C142" s="243" t="s">
        <v>190</v>
      </c>
      <c r="D142" s="244"/>
      <c r="E142" s="244"/>
      <c r="F142" s="244"/>
      <c r="G142" s="244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8"/>
      <c r="AA142" s="148"/>
      <c r="AB142" s="148"/>
      <c r="AC142" s="148"/>
      <c r="AD142" s="148"/>
      <c r="AE142" s="148"/>
      <c r="AF142" s="148"/>
      <c r="AG142" s="148" t="s">
        <v>151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ht="22.5" outlineLevel="1" x14ac:dyDescent="0.2">
      <c r="A143" s="167">
        <v>67</v>
      </c>
      <c r="B143" s="168" t="s">
        <v>290</v>
      </c>
      <c r="C143" s="182" t="s">
        <v>203</v>
      </c>
      <c r="D143" s="169" t="s">
        <v>145</v>
      </c>
      <c r="E143" s="170">
        <v>1</v>
      </c>
      <c r="F143" s="171"/>
      <c r="G143" s="172">
        <f>ROUND(E143*F143,2)</f>
        <v>0</v>
      </c>
      <c r="H143" s="171"/>
      <c r="I143" s="172">
        <f>ROUND(E143*H143,2)</f>
        <v>0</v>
      </c>
      <c r="J143" s="171"/>
      <c r="K143" s="172">
        <f>ROUND(E143*J143,2)</f>
        <v>0</v>
      </c>
      <c r="L143" s="172">
        <v>15</v>
      </c>
      <c r="M143" s="172">
        <f>G143*(1+L143/100)</f>
        <v>0</v>
      </c>
      <c r="N143" s="170">
        <v>0</v>
      </c>
      <c r="O143" s="170">
        <f>ROUND(E143*N143,2)</f>
        <v>0</v>
      </c>
      <c r="P143" s="170">
        <v>0</v>
      </c>
      <c r="Q143" s="170">
        <f>ROUND(E143*P143,2)</f>
        <v>0</v>
      </c>
      <c r="R143" s="172"/>
      <c r="S143" s="172" t="s">
        <v>146</v>
      </c>
      <c r="T143" s="173" t="s">
        <v>147</v>
      </c>
      <c r="U143" s="158">
        <v>0</v>
      </c>
      <c r="V143" s="158">
        <f>ROUND(E143*U143,2)</f>
        <v>0</v>
      </c>
      <c r="W143" s="158"/>
      <c r="X143" s="158" t="s">
        <v>204</v>
      </c>
      <c r="Y143" s="158" t="s">
        <v>149</v>
      </c>
      <c r="Z143" s="148"/>
      <c r="AA143" s="148"/>
      <c r="AB143" s="148"/>
      <c r="AC143" s="148"/>
      <c r="AD143" s="148"/>
      <c r="AE143" s="148"/>
      <c r="AF143" s="148"/>
      <c r="AG143" s="148" t="s">
        <v>205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2" x14ac:dyDescent="0.2">
      <c r="A144" s="155"/>
      <c r="B144" s="156"/>
      <c r="C144" s="243" t="s">
        <v>152</v>
      </c>
      <c r="D144" s="244"/>
      <c r="E144" s="244"/>
      <c r="F144" s="244"/>
      <c r="G144" s="244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8"/>
      <c r="AA144" s="148"/>
      <c r="AB144" s="148"/>
      <c r="AC144" s="148"/>
      <c r="AD144" s="148"/>
      <c r="AE144" s="148"/>
      <c r="AF144" s="148"/>
      <c r="AG144" s="148" t="s">
        <v>151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67">
        <v>68</v>
      </c>
      <c r="B145" s="168" t="s">
        <v>291</v>
      </c>
      <c r="C145" s="182" t="s">
        <v>525</v>
      </c>
      <c r="D145" s="169" t="s">
        <v>145</v>
      </c>
      <c r="E145" s="170">
        <v>2</v>
      </c>
      <c r="F145" s="171"/>
      <c r="G145" s="172">
        <f>ROUND(E145*F145,2)</f>
        <v>0</v>
      </c>
      <c r="H145" s="171"/>
      <c r="I145" s="172">
        <f>ROUND(E145*H145,2)</f>
        <v>0</v>
      </c>
      <c r="J145" s="171"/>
      <c r="K145" s="172">
        <f>ROUND(E145*J145,2)</f>
        <v>0</v>
      </c>
      <c r="L145" s="172">
        <v>15</v>
      </c>
      <c r="M145" s="172">
        <f>G145*(1+L145/100)</f>
        <v>0</v>
      </c>
      <c r="N145" s="170">
        <v>0</v>
      </c>
      <c r="O145" s="170">
        <f>ROUND(E145*N145,2)</f>
        <v>0</v>
      </c>
      <c r="P145" s="170">
        <v>0</v>
      </c>
      <c r="Q145" s="170">
        <f>ROUND(E145*P145,2)</f>
        <v>0</v>
      </c>
      <c r="R145" s="172"/>
      <c r="S145" s="172" t="s">
        <v>146</v>
      </c>
      <c r="T145" s="173" t="s">
        <v>147</v>
      </c>
      <c r="U145" s="158">
        <v>0</v>
      </c>
      <c r="V145" s="158">
        <f>ROUND(E145*U145,2)</f>
        <v>0</v>
      </c>
      <c r="W145" s="158"/>
      <c r="X145" s="158" t="s">
        <v>204</v>
      </c>
      <c r="Y145" s="158" t="s">
        <v>149</v>
      </c>
      <c r="Z145" s="148"/>
      <c r="AA145" s="148"/>
      <c r="AB145" s="148"/>
      <c r="AC145" s="148"/>
      <c r="AD145" s="148"/>
      <c r="AE145" s="148"/>
      <c r="AF145" s="148"/>
      <c r="AG145" s="148" t="s">
        <v>205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2" x14ac:dyDescent="0.2">
      <c r="A146" s="155"/>
      <c r="B146" s="156"/>
      <c r="C146" s="243" t="s">
        <v>190</v>
      </c>
      <c r="D146" s="244"/>
      <c r="E146" s="244"/>
      <c r="F146" s="244"/>
      <c r="G146" s="244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8"/>
      <c r="AA146" s="148"/>
      <c r="AB146" s="148"/>
      <c r="AC146" s="148"/>
      <c r="AD146" s="148"/>
      <c r="AE146" s="148"/>
      <c r="AF146" s="148"/>
      <c r="AG146" s="148" t="s">
        <v>151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67">
        <v>69</v>
      </c>
      <c r="B147" s="168" t="s">
        <v>293</v>
      </c>
      <c r="C147" s="182" t="s">
        <v>209</v>
      </c>
      <c r="D147" s="169" t="s">
        <v>145</v>
      </c>
      <c r="E147" s="170">
        <v>3</v>
      </c>
      <c r="F147" s="171"/>
      <c r="G147" s="172">
        <f>ROUND(E147*F147,2)</f>
        <v>0</v>
      </c>
      <c r="H147" s="171"/>
      <c r="I147" s="172">
        <f>ROUND(E147*H147,2)</f>
        <v>0</v>
      </c>
      <c r="J147" s="171"/>
      <c r="K147" s="172">
        <f>ROUND(E147*J147,2)</f>
        <v>0</v>
      </c>
      <c r="L147" s="172">
        <v>15</v>
      </c>
      <c r="M147" s="172">
        <f>G147*(1+L147/100)</f>
        <v>0</v>
      </c>
      <c r="N147" s="170">
        <v>0</v>
      </c>
      <c r="O147" s="170">
        <f>ROUND(E147*N147,2)</f>
        <v>0</v>
      </c>
      <c r="P147" s="170">
        <v>0</v>
      </c>
      <c r="Q147" s="170">
        <f>ROUND(E147*P147,2)</f>
        <v>0</v>
      </c>
      <c r="R147" s="172"/>
      <c r="S147" s="172" t="s">
        <v>146</v>
      </c>
      <c r="T147" s="173" t="s">
        <v>147</v>
      </c>
      <c r="U147" s="158">
        <v>0</v>
      </c>
      <c r="V147" s="158">
        <f>ROUND(E147*U147,2)</f>
        <v>0</v>
      </c>
      <c r="W147" s="158"/>
      <c r="X147" s="158" t="s">
        <v>148</v>
      </c>
      <c r="Y147" s="158" t="s">
        <v>149</v>
      </c>
      <c r="Z147" s="148"/>
      <c r="AA147" s="148"/>
      <c r="AB147" s="148"/>
      <c r="AC147" s="148"/>
      <c r="AD147" s="148"/>
      <c r="AE147" s="148"/>
      <c r="AF147" s="148"/>
      <c r="AG147" s="148" t="s">
        <v>150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243" t="s">
        <v>193</v>
      </c>
      <c r="D148" s="244"/>
      <c r="E148" s="244"/>
      <c r="F148" s="244"/>
      <c r="G148" s="244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151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67">
        <v>70</v>
      </c>
      <c r="B149" s="168" t="s">
        <v>295</v>
      </c>
      <c r="C149" s="182" t="s">
        <v>217</v>
      </c>
      <c r="D149" s="169" t="s">
        <v>145</v>
      </c>
      <c r="E149" s="170">
        <v>458</v>
      </c>
      <c r="F149" s="171"/>
      <c r="G149" s="172">
        <f>ROUND(E149*F149,2)</f>
        <v>0</v>
      </c>
      <c r="H149" s="171"/>
      <c r="I149" s="172">
        <f>ROUND(E149*H149,2)</f>
        <v>0</v>
      </c>
      <c r="J149" s="171"/>
      <c r="K149" s="172">
        <f>ROUND(E149*J149,2)</f>
        <v>0</v>
      </c>
      <c r="L149" s="172">
        <v>15</v>
      </c>
      <c r="M149" s="172">
        <f>G149*(1+L149/100)</f>
        <v>0</v>
      </c>
      <c r="N149" s="170">
        <v>0</v>
      </c>
      <c r="O149" s="170">
        <f>ROUND(E149*N149,2)</f>
        <v>0</v>
      </c>
      <c r="P149" s="170">
        <v>0</v>
      </c>
      <c r="Q149" s="170">
        <f>ROUND(E149*P149,2)</f>
        <v>0</v>
      </c>
      <c r="R149" s="172"/>
      <c r="S149" s="172" t="s">
        <v>146</v>
      </c>
      <c r="T149" s="173" t="s">
        <v>147</v>
      </c>
      <c r="U149" s="158">
        <v>0</v>
      </c>
      <c r="V149" s="158">
        <f>ROUND(E149*U149,2)</f>
        <v>0</v>
      </c>
      <c r="W149" s="158"/>
      <c r="X149" s="158" t="s">
        <v>148</v>
      </c>
      <c r="Y149" s="158" t="s">
        <v>149</v>
      </c>
      <c r="Z149" s="148"/>
      <c r="AA149" s="148"/>
      <c r="AB149" s="148"/>
      <c r="AC149" s="148"/>
      <c r="AD149" s="148"/>
      <c r="AE149" s="148"/>
      <c r="AF149" s="148"/>
      <c r="AG149" s="148" t="s">
        <v>150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2" x14ac:dyDescent="0.2">
      <c r="A150" s="155"/>
      <c r="B150" s="156"/>
      <c r="C150" s="243" t="s">
        <v>218</v>
      </c>
      <c r="D150" s="244"/>
      <c r="E150" s="244"/>
      <c r="F150" s="244"/>
      <c r="G150" s="244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8"/>
      <c r="AA150" s="148"/>
      <c r="AB150" s="148"/>
      <c r="AC150" s="148"/>
      <c r="AD150" s="148"/>
      <c r="AE150" s="148"/>
      <c r="AF150" s="148"/>
      <c r="AG150" s="148" t="s">
        <v>151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67">
        <v>71</v>
      </c>
      <c r="B151" s="168" t="s">
        <v>297</v>
      </c>
      <c r="C151" s="182" t="s">
        <v>292</v>
      </c>
      <c r="D151" s="169" t="s">
        <v>145</v>
      </c>
      <c r="E151" s="170">
        <v>1</v>
      </c>
      <c r="F151" s="171"/>
      <c r="G151" s="172">
        <f>ROUND(E151*F151,2)</f>
        <v>0</v>
      </c>
      <c r="H151" s="171"/>
      <c r="I151" s="172">
        <f>ROUND(E151*H151,2)</f>
        <v>0</v>
      </c>
      <c r="J151" s="171"/>
      <c r="K151" s="172">
        <f>ROUND(E151*J151,2)</f>
        <v>0</v>
      </c>
      <c r="L151" s="172">
        <v>15</v>
      </c>
      <c r="M151" s="172">
        <f>G151*(1+L151/100)</f>
        <v>0</v>
      </c>
      <c r="N151" s="170">
        <v>0</v>
      </c>
      <c r="O151" s="170">
        <f>ROUND(E151*N151,2)</f>
        <v>0</v>
      </c>
      <c r="P151" s="170">
        <v>0</v>
      </c>
      <c r="Q151" s="170">
        <f>ROUND(E151*P151,2)</f>
        <v>0</v>
      </c>
      <c r="R151" s="172"/>
      <c r="S151" s="172" t="s">
        <v>146</v>
      </c>
      <c r="T151" s="173" t="s">
        <v>147</v>
      </c>
      <c r="U151" s="158">
        <v>0</v>
      </c>
      <c r="V151" s="158">
        <f>ROUND(E151*U151,2)</f>
        <v>0</v>
      </c>
      <c r="W151" s="158"/>
      <c r="X151" s="158" t="s">
        <v>148</v>
      </c>
      <c r="Y151" s="158" t="s">
        <v>149</v>
      </c>
      <c r="Z151" s="148"/>
      <c r="AA151" s="148"/>
      <c r="AB151" s="148"/>
      <c r="AC151" s="148"/>
      <c r="AD151" s="148"/>
      <c r="AE151" s="148"/>
      <c r="AF151" s="148"/>
      <c r="AG151" s="148" t="s">
        <v>150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2" x14ac:dyDescent="0.2">
      <c r="A152" s="155"/>
      <c r="B152" s="156"/>
      <c r="C152" s="243" t="s">
        <v>152</v>
      </c>
      <c r="D152" s="244"/>
      <c r="E152" s="244"/>
      <c r="F152" s="244"/>
      <c r="G152" s="244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8"/>
      <c r="AA152" s="148"/>
      <c r="AB152" s="148"/>
      <c r="AC152" s="148"/>
      <c r="AD152" s="148"/>
      <c r="AE152" s="148"/>
      <c r="AF152" s="148"/>
      <c r="AG152" s="148" t="s">
        <v>151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67">
        <v>72</v>
      </c>
      <c r="B153" s="168" t="s">
        <v>299</v>
      </c>
      <c r="C153" s="182" t="s">
        <v>294</v>
      </c>
      <c r="D153" s="169" t="s">
        <v>145</v>
      </c>
      <c r="E153" s="170">
        <v>402</v>
      </c>
      <c r="F153" s="171"/>
      <c r="G153" s="172">
        <f>ROUND(E153*F153,2)</f>
        <v>0</v>
      </c>
      <c r="H153" s="171"/>
      <c r="I153" s="172">
        <f>ROUND(E153*H153,2)</f>
        <v>0</v>
      </c>
      <c r="J153" s="171"/>
      <c r="K153" s="172">
        <f>ROUND(E153*J153,2)</f>
        <v>0</v>
      </c>
      <c r="L153" s="172">
        <v>15</v>
      </c>
      <c r="M153" s="172">
        <f>G153*(1+L153/100)</f>
        <v>0</v>
      </c>
      <c r="N153" s="170">
        <v>0</v>
      </c>
      <c r="O153" s="170">
        <f>ROUND(E153*N153,2)</f>
        <v>0</v>
      </c>
      <c r="P153" s="170">
        <v>0</v>
      </c>
      <c r="Q153" s="170">
        <f>ROUND(E153*P153,2)</f>
        <v>0</v>
      </c>
      <c r="R153" s="172"/>
      <c r="S153" s="172" t="s">
        <v>146</v>
      </c>
      <c r="T153" s="173" t="s">
        <v>147</v>
      </c>
      <c r="U153" s="158">
        <v>0</v>
      </c>
      <c r="V153" s="158">
        <f>ROUND(E153*U153,2)</f>
        <v>0</v>
      </c>
      <c r="W153" s="158"/>
      <c r="X153" s="158" t="s">
        <v>148</v>
      </c>
      <c r="Y153" s="158" t="s">
        <v>149</v>
      </c>
      <c r="Z153" s="148"/>
      <c r="AA153" s="148"/>
      <c r="AB153" s="148"/>
      <c r="AC153" s="148"/>
      <c r="AD153" s="148"/>
      <c r="AE153" s="148"/>
      <c r="AF153" s="148"/>
      <c r="AG153" s="148" t="s">
        <v>150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2" x14ac:dyDescent="0.2">
      <c r="A154" s="155"/>
      <c r="B154" s="156"/>
      <c r="C154" s="243" t="s">
        <v>152</v>
      </c>
      <c r="D154" s="244"/>
      <c r="E154" s="244"/>
      <c r="F154" s="244"/>
      <c r="G154" s="244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8"/>
      <c r="AA154" s="148"/>
      <c r="AB154" s="148"/>
      <c r="AC154" s="148"/>
      <c r="AD154" s="148"/>
      <c r="AE154" s="148"/>
      <c r="AF154" s="148"/>
      <c r="AG154" s="148" t="s">
        <v>151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67">
        <v>73</v>
      </c>
      <c r="B155" s="168" t="s">
        <v>301</v>
      </c>
      <c r="C155" s="182" t="s">
        <v>296</v>
      </c>
      <c r="D155" s="169" t="s">
        <v>145</v>
      </c>
      <c r="E155" s="170">
        <v>1</v>
      </c>
      <c r="F155" s="171"/>
      <c r="G155" s="172">
        <f>ROUND(E155*F155,2)</f>
        <v>0</v>
      </c>
      <c r="H155" s="171"/>
      <c r="I155" s="172">
        <f>ROUND(E155*H155,2)</f>
        <v>0</v>
      </c>
      <c r="J155" s="171"/>
      <c r="K155" s="172">
        <f>ROUND(E155*J155,2)</f>
        <v>0</v>
      </c>
      <c r="L155" s="172">
        <v>15</v>
      </c>
      <c r="M155" s="172">
        <f>G155*(1+L155/100)</f>
        <v>0</v>
      </c>
      <c r="N155" s="170">
        <v>0</v>
      </c>
      <c r="O155" s="170">
        <f>ROUND(E155*N155,2)</f>
        <v>0</v>
      </c>
      <c r="P155" s="170">
        <v>0</v>
      </c>
      <c r="Q155" s="170">
        <f>ROUND(E155*P155,2)</f>
        <v>0</v>
      </c>
      <c r="R155" s="172"/>
      <c r="S155" s="172" t="s">
        <v>146</v>
      </c>
      <c r="T155" s="173" t="s">
        <v>147</v>
      </c>
      <c r="U155" s="158">
        <v>0</v>
      </c>
      <c r="V155" s="158">
        <f>ROUND(E155*U155,2)</f>
        <v>0</v>
      </c>
      <c r="W155" s="158"/>
      <c r="X155" s="158" t="s">
        <v>204</v>
      </c>
      <c r="Y155" s="158" t="s">
        <v>149</v>
      </c>
      <c r="Z155" s="148"/>
      <c r="AA155" s="148"/>
      <c r="AB155" s="148"/>
      <c r="AC155" s="148"/>
      <c r="AD155" s="148"/>
      <c r="AE155" s="148"/>
      <c r="AF155" s="148"/>
      <c r="AG155" s="148" t="s">
        <v>205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243" t="s">
        <v>218</v>
      </c>
      <c r="D156" s="244"/>
      <c r="E156" s="244"/>
      <c r="F156" s="244"/>
      <c r="G156" s="244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151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67">
        <v>74</v>
      </c>
      <c r="B157" s="168" t="s">
        <v>303</v>
      </c>
      <c r="C157" s="182" t="s">
        <v>298</v>
      </c>
      <c r="D157" s="169" t="s">
        <v>145</v>
      </c>
      <c r="E157" s="170">
        <v>1</v>
      </c>
      <c r="F157" s="171"/>
      <c r="G157" s="172">
        <f>ROUND(E157*F157,2)</f>
        <v>0</v>
      </c>
      <c r="H157" s="171"/>
      <c r="I157" s="172">
        <f>ROUND(E157*H157,2)</f>
        <v>0</v>
      </c>
      <c r="J157" s="171"/>
      <c r="K157" s="172">
        <f>ROUND(E157*J157,2)</f>
        <v>0</v>
      </c>
      <c r="L157" s="172">
        <v>15</v>
      </c>
      <c r="M157" s="172">
        <f>G157*(1+L157/100)</f>
        <v>0</v>
      </c>
      <c r="N157" s="170">
        <v>0</v>
      </c>
      <c r="O157" s="170">
        <f>ROUND(E157*N157,2)</f>
        <v>0</v>
      </c>
      <c r="P157" s="170">
        <v>0</v>
      </c>
      <c r="Q157" s="170">
        <f>ROUND(E157*P157,2)</f>
        <v>0</v>
      </c>
      <c r="R157" s="172"/>
      <c r="S157" s="172" t="s">
        <v>146</v>
      </c>
      <c r="T157" s="173" t="s">
        <v>147</v>
      </c>
      <c r="U157" s="158">
        <v>0</v>
      </c>
      <c r="V157" s="158">
        <f>ROUND(E157*U157,2)</f>
        <v>0</v>
      </c>
      <c r="W157" s="158"/>
      <c r="X157" s="158" t="s">
        <v>204</v>
      </c>
      <c r="Y157" s="158" t="s">
        <v>149</v>
      </c>
      <c r="Z157" s="148"/>
      <c r="AA157" s="148"/>
      <c r="AB157" s="148"/>
      <c r="AC157" s="148"/>
      <c r="AD157" s="148"/>
      <c r="AE157" s="148"/>
      <c r="AF157" s="148"/>
      <c r="AG157" s="148" t="s">
        <v>205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2" x14ac:dyDescent="0.2">
      <c r="A158" s="155"/>
      <c r="B158" s="156"/>
      <c r="C158" s="243" t="s">
        <v>218</v>
      </c>
      <c r="D158" s="244"/>
      <c r="E158" s="244"/>
      <c r="F158" s="244"/>
      <c r="G158" s="244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8"/>
      <c r="AA158" s="148"/>
      <c r="AB158" s="148"/>
      <c r="AC158" s="148"/>
      <c r="AD158" s="148"/>
      <c r="AE158" s="148"/>
      <c r="AF158" s="148"/>
      <c r="AG158" s="148" t="s">
        <v>151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67">
        <v>75</v>
      </c>
      <c r="B159" s="168" t="s">
        <v>306</v>
      </c>
      <c r="C159" s="182" t="s">
        <v>300</v>
      </c>
      <c r="D159" s="169" t="s">
        <v>145</v>
      </c>
      <c r="E159" s="170">
        <v>391</v>
      </c>
      <c r="F159" s="171"/>
      <c r="G159" s="172">
        <f>ROUND(E159*F159,2)</f>
        <v>0</v>
      </c>
      <c r="H159" s="171"/>
      <c r="I159" s="172">
        <f>ROUND(E159*H159,2)</f>
        <v>0</v>
      </c>
      <c r="J159" s="171"/>
      <c r="K159" s="172">
        <f>ROUND(E159*J159,2)</f>
        <v>0</v>
      </c>
      <c r="L159" s="172">
        <v>15</v>
      </c>
      <c r="M159" s="172">
        <f>G159*(1+L159/100)</f>
        <v>0</v>
      </c>
      <c r="N159" s="170">
        <v>0</v>
      </c>
      <c r="O159" s="170">
        <f>ROUND(E159*N159,2)</f>
        <v>0</v>
      </c>
      <c r="P159" s="170">
        <v>0</v>
      </c>
      <c r="Q159" s="170">
        <f>ROUND(E159*P159,2)</f>
        <v>0</v>
      </c>
      <c r="R159" s="172"/>
      <c r="S159" s="172" t="s">
        <v>146</v>
      </c>
      <c r="T159" s="173" t="s">
        <v>147</v>
      </c>
      <c r="U159" s="158">
        <v>0</v>
      </c>
      <c r="V159" s="158">
        <f>ROUND(E159*U159,2)</f>
        <v>0</v>
      </c>
      <c r="W159" s="158"/>
      <c r="X159" s="158" t="s">
        <v>148</v>
      </c>
      <c r="Y159" s="158" t="s">
        <v>149</v>
      </c>
      <c r="Z159" s="148"/>
      <c r="AA159" s="148"/>
      <c r="AB159" s="148"/>
      <c r="AC159" s="148"/>
      <c r="AD159" s="148"/>
      <c r="AE159" s="148"/>
      <c r="AF159" s="148"/>
      <c r="AG159" s="148" t="s">
        <v>150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2" x14ac:dyDescent="0.2">
      <c r="A160" s="155"/>
      <c r="B160" s="156"/>
      <c r="C160" s="243" t="s">
        <v>218</v>
      </c>
      <c r="D160" s="244"/>
      <c r="E160" s="244"/>
      <c r="F160" s="244"/>
      <c r="G160" s="244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8"/>
      <c r="AA160" s="148"/>
      <c r="AB160" s="148"/>
      <c r="AC160" s="148"/>
      <c r="AD160" s="148"/>
      <c r="AE160" s="148"/>
      <c r="AF160" s="148"/>
      <c r="AG160" s="148" t="s">
        <v>151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67">
        <v>76</v>
      </c>
      <c r="B161" s="168" t="s">
        <v>308</v>
      </c>
      <c r="C161" s="182" t="s">
        <v>302</v>
      </c>
      <c r="D161" s="169" t="s">
        <v>145</v>
      </c>
      <c r="E161" s="170">
        <v>1</v>
      </c>
      <c r="F161" s="171"/>
      <c r="G161" s="172">
        <f>ROUND(E161*F161,2)</f>
        <v>0</v>
      </c>
      <c r="H161" s="171"/>
      <c r="I161" s="172">
        <f>ROUND(E161*H161,2)</f>
        <v>0</v>
      </c>
      <c r="J161" s="171"/>
      <c r="K161" s="172">
        <f>ROUND(E161*J161,2)</f>
        <v>0</v>
      </c>
      <c r="L161" s="172">
        <v>15</v>
      </c>
      <c r="M161" s="172">
        <f>G161*(1+L161/100)</f>
        <v>0</v>
      </c>
      <c r="N161" s="170">
        <v>0</v>
      </c>
      <c r="O161" s="170">
        <f>ROUND(E161*N161,2)</f>
        <v>0</v>
      </c>
      <c r="P161" s="170">
        <v>0</v>
      </c>
      <c r="Q161" s="170">
        <f>ROUND(E161*P161,2)</f>
        <v>0</v>
      </c>
      <c r="R161" s="172"/>
      <c r="S161" s="172" t="s">
        <v>146</v>
      </c>
      <c r="T161" s="173" t="s">
        <v>147</v>
      </c>
      <c r="U161" s="158">
        <v>0</v>
      </c>
      <c r="V161" s="158">
        <f>ROUND(E161*U161,2)</f>
        <v>0</v>
      </c>
      <c r="W161" s="158"/>
      <c r="X161" s="158" t="s">
        <v>204</v>
      </c>
      <c r="Y161" s="158" t="s">
        <v>149</v>
      </c>
      <c r="Z161" s="148"/>
      <c r="AA161" s="148"/>
      <c r="AB161" s="148"/>
      <c r="AC161" s="148"/>
      <c r="AD161" s="148"/>
      <c r="AE161" s="148"/>
      <c r="AF161" s="148"/>
      <c r="AG161" s="148" t="s">
        <v>205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2" x14ac:dyDescent="0.2">
      <c r="A162" s="155"/>
      <c r="B162" s="156"/>
      <c r="C162" s="243" t="s">
        <v>152</v>
      </c>
      <c r="D162" s="244"/>
      <c r="E162" s="244"/>
      <c r="F162" s="244"/>
      <c r="G162" s="244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8"/>
      <c r="AA162" s="148"/>
      <c r="AB162" s="148"/>
      <c r="AC162" s="148"/>
      <c r="AD162" s="148"/>
      <c r="AE162" s="148"/>
      <c r="AF162" s="148"/>
      <c r="AG162" s="148" t="s">
        <v>151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67">
        <v>77</v>
      </c>
      <c r="B163" s="168" t="s">
        <v>310</v>
      </c>
      <c r="C163" s="182" t="s">
        <v>304</v>
      </c>
      <c r="D163" s="169" t="s">
        <v>145</v>
      </c>
      <c r="E163" s="170">
        <v>59</v>
      </c>
      <c r="F163" s="171"/>
      <c r="G163" s="172">
        <f>ROUND(E163*F163,2)</f>
        <v>0</v>
      </c>
      <c r="H163" s="171"/>
      <c r="I163" s="172">
        <f>ROUND(E163*H163,2)</f>
        <v>0</v>
      </c>
      <c r="J163" s="171"/>
      <c r="K163" s="172">
        <f>ROUND(E163*J163,2)</f>
        <v>0</v>
      </c>
      <c r="L163" s="172">
        <v>15</v>
      </c>
      <c r="M163" s="172">
        <f>G163*(1+L163/100)</f>
        <v>0</v>
      </c>
      <c r="N163" s="170">
        <v>0</v>
      </c>
      <c r="O163" s="170">
        <f>ROUND(E163*N163,2)</f>
        <v>0</v>
      </c>
      <c r="P163" s="170">
        <v>0</v>
      </c>
      <c r="Q163" s="170">
        <f>ROUND(E163*P163,2)</f>
        <v>0</v>
      </c>
      <c r="R163" s="172"/>
      <c r="S163" s="172" t="s">
        <v>146</v>
      </c>
      <c r="T163" s="173" t="s">
        <v>147</v>
      </c>
      <c r="U163" s="158">
        <v>0</v>
      </c>
      <c r="V163" s="158">
        <f>ROUND(E163*U163,2)</f>
        <v>0</v>
      </c>
      <c r="W163" s="158"/>
      <c r="X163" s="158" t="s">
        <v>204</v>
      </c>
      <c r="Y163" s="158" t="s">
        <v>149</v>
      </c>
      <c r="Z163" s="148"/>
      <c r="AA163" s="148"/>
      <c r="AB163" s="148"/>
      <c r="AC163" s="148"/>
      <c r="AD163" s="148"/>
      <c r="AE163" s="148"/>
      <c r="AF163" s="148"/>
      <c r="AG163" s="148" t="s">
        <v>205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2" x14ac:dyDescent="0.2">
      <c r="A164" s="155"/>
      <c r="B164" s="156"/>
      <c r="C164" s="243" t="s">
        <v>305</v>
      </c>
      <c r="D164" s="244"/>
      <c r="E164" s="244"/>
      <c r="F164" s="244"/>
      <c r="G164" s="244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8"/>
      <c r="AA164" s="148"/>
      <c r="AB164" s="148"/>
      <c r="AC164" s="148"/>
      <c r="AD164" s="148"/>
      <c r="AE164" s="148"/>
      <c r="AF164" s="148"/>
      <c r="AG164" s="148" t="s">
        <v>151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67">
        <v>78</v>
      </c>
      <c r="B165" s="168" t="s">
        <v>313</v>
      </c>
      <c r="C165" s="182" t="s">
        <v>307</v>
      </c>
      <c r="D165" s="169" t="s">
        <v>145</v>
      </c>
      <c r="E165" s="170">
        <v>20</v>
      </c>
      <c r="F165" s="171"/>
      <c r="G165" s="172">
        <f>ROUND(E165*F165,2)</f>
        <v>0</v>
      </c>
      <c r="H165" s="171"/>
      <c r="I165" s="172">
        <f>ROUND(E165*H165,2)</f>
        <v>0</v>
      </c>
      <c r="J165" s="171"/>
      <c r="K165" s="172">
        <f>ROUND(E165*J165,2)</f>
        <v>0</v>
      </c>
      <c r="L165" s="172">
        <v>15</v>
      </c>
      <c r="M165" s="172">
        <f>G165*(1+L165/100)</f>
        <v>0</v>
      </c>
      <c r="N165" s="170">
        <v>0</v>
      </c>
      <c r="O165" s="170">
        <f>ROUND(E165*N165,2)</f>
        <v>0</v>
      </c>
      <c r="P165" s="170">
        <v>0</v>
      </c>
      <c r="Q165" s="170">
        <f>ROUND(E165*P165,2)</f>
        <v>0</v>
      </c>
      <c r="R165" s="172"/>
      <c r="S165" s="172" t="s">
        <v>146</v>
      </c>
      <c r="T165" s="173" t="s">
        <v>147</v>
      </c>
      <c r="U165" s="158">
        <v>0</v>
      </c>
      <c r="V165" s="158">
        <f>ROUND(E165*U165,2)</f>
        <v>0</v>
      </c>
      <c r="W165" s="158"/>
      <c r="X165" s="158" t="s">
        <v>204</v>
      </c>
      <c r="Y165" s="158" t="s">
        <v>149</v>
      </c>
      <c r="Z165" s="148"/>
      <c r="AA165" s="148"/>
      <c r="AB165" s="148"/>
      <c r="AC165" s="148"/>
      <c r="AD165" s="148"/>
      <c r="AE165" s="148"/>
      <c r="AF165" s="148"/>
      <c r="AG165" s="148" t="s">
        <v>205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2" x14ac:dyDescent="0.2">
      <c r="A166" s="155"/>
      <c r="B166" s="156"/>
      <c r="C166" s="243" t="s">
        <v>305</v>
      </c>
      <c r="D166" s="244"/>
      <c r="E166" s="244"/>
      <c r="F166" s="244"/>
      <c r="G166" s="244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8"/>
      <c r="AA166" s="148"/>
      <c r="AB166" s="148"/>
      <c r="AC166" s="148"/>
      <c r="AD166" s="148"/>
      <c r="AE166" s="148"/>
      <c r="AF166" s="148"/>
      <c r="AG166" s="148" t="s">
        <v>151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67">
        <v>79</v>
      </c>
      <c r="B167" s="168" t="s">
        <v>315</v>
      </c>
      <c r="C167" s="182" t="s">
        <v>309</v>
      </c>
      <c r="D167" s="169" t="s">
        <v>145</v>
      </c>
      <c r="E167" s="170">
        <v>59</v>
      </c>
      <c r="F167" s="171"/>
      <c r="G167" s="172">
        <f>ROUND(E167*F167,2)</f>
        <v>0</v>
      </c>
      <c r="H167" s="171"/>
      <c r="I167" s="172">
        <f>ROUND(E167*H167,2)</f>
        <v>0</v>
      </c>
      <c r="J167" s="171"/>
      <c r="K167" s="172">
        <f>ROUND(E167*J167,2)</f>
        <v>0</v>
      </c>
      <c r="L167" s="172">
        <v>15</v>
      </c>
      <c r="M167" s="172">
        <f>G167*(1+L167/100)</f>
        <v>0</v>
      </c>
      <c r="N167" s="170">
        <v>0</v>
      </c>
      <c r="O167" s="170">
        <f>ROUND(E167*N167,2)</f>
        <v>0</v>
      </c>
      <c r="P167" s="170">
        <v>0</v>
      </c>
      <c r="Q167" s="170">
        <f>ROUND(E167*P167,2)</f>
        <v>0</v>
      </c>
      <c r="R167" s="172"/>
      <c r="S167" s="172" t="s">
        <v>146</v>
      </c>
      <c r="T167" s="173" t="s">
        <v>147</v>
      </c>
      <c r="U167" s="158">
        <v>0</v>
      </c>
      <c r="V167" s="158">
        <f>ROUND(E167*U167,2)</f>
        <v>0</v>
      </c>
      <c r="W167" s="158"/>
      <c r="X167" s="158" t="s">
        <v>204</v>
      </c>
      <c r="Y167" s="158" t="s">
        <v>149</v>
      </c>
      <c r="Z167" s="148"/>
      <c r="AA167" s="148"/>
      <c r="AB167" s="148"/>
      <c r="AC167" s="148"/>
      <c r="AD167" s="148"/>
      <c r="AE167" s="148"/>
      <c r="AF167" s="148"/>
      <c r="AG167" s="148" t="s">
        <v>205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 x14ac:dyDescent="0.2">
      <c r="A168" s="155"/>
      <c r="B168" s="156"/>
      <c r="C168" s="243" t="s">
        <v>305</v>
      </c>
      <c r="D168" s="244"/>
      <c r="E168" s="244"/>
      <c r="F168" s="244"/>
      <c r="G168" s="244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151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67">
        <v>80</v>
      </c>
      <c r="B169" s="168" t="s">
        <v>317</v>
      </c>
      <c r="C169" s="182" t="s">
        <v>311</v>
      </c>
      <c r="D169" s="169" t="s">
        <v>145</v>
      </c>
      <c r="E169" s="170">
        <v>4</v>
      </c>
      <c r="F169" s="171"/>
      <c r="G169" s="172">
        <f>ROUND(E169*F169,2)</f>
        <v>0</v>
      </c>
      <c r="H169" s="171"/>
      <c r="I169" s="172">
        <f>ROUND(E169*H169,2)</f>
        <v>0</v>
      </c>
      <c r="J169" s="171"/>
      <c r="K169" s="172">
        <f>ROUND(E169*J169,2)</f>
        <v>0</v>
      </c>
      <c r="L169" s="172">
        <v>15</v>
      </c>
      <c r="M169" s="172">
        <f>G169*(1+L169/100)</f>
        <v>0</v>
      </c>
      <c r="N169" s="170">
        <v>0</v>
      </c>
      <c r="O169" s="170">
        <f>ROUND(E169*N169,2)</f>
        <v>0</v>
      </c>
      <c r="P169" s="170">
        <v>0</v>
      </c>
      <c r="Q169" s="170">
        <f>ROUND(E169*P169,2)</f>
        <v>0</v>
      </c>
      <c r="R169" s="172"/>
      <c r="S169" s="172" t="s">
        <v>146</v>
      </c>
      <c r="T169" s="173" t="s">
        <v>147</v>
      </c>
      <c r="U169" s="158">
        <v>0</v>
      </c>
      <c r="V169" s="158">
        <f>ROUND(E169*U169,2)</f>
        <v>0</v>
      </c>
      <c r="W169" s="158"/>
      <c r="X169" s="158" t="s">
        <v>204</v>
      </c>
      <c r="Y169" s="158" t="s">
        <v>149</v>
      </c>
      <c r="Z169" s="148"/>
      <c r="AA169" s="148"/>
      <c r="AB169" s="148"/>
      <c r="AC169" s="148"/>
      <c r="AD169" s="148"/>
      <c r="AE169" s="148"/>
      <c r="AF169" s="148"/>
      <c r="AG169" s="148" t="s">
        <v>205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2" x14ac:dyDescent="0.2">
      <c r="A170" s="155"/>
      <c r="B170" s="156"/>
      <c r="C170" s="243" t="s">
        <v>312</v>
      </c>
      <c r="D170" s="244"/>
      <c r="E170" s="244"/>
      <c r="F170" s="244"/>
      <c r="G170" s="244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8"/>
      <c r="AA170" s="148"/>
      <c r="AB170" s="148"/>
      <c r="AC170" s="148"/>
      <c r="AD170" s="148"/>
      <c r="AE170" s="148"/>
      <c r="AF170" s="148"/>
      <c r="AG170" s="148" t="s">
        <v>151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67">
        <v>81</v>
      </c>
      <c r="B171" s="168" t="s">
        <v>319</v>
      </c>
      <c r="C171" s="182" t="s">
        <v>314</v>
      </c>
      <c r="D171" s="169" t="s">
        <v>145</v>
      </c>
      <c r="E171" s="170">
        <v>3</v>
      </c>
      <c r="F171" s="171"/>
      <c r="G171" s="172">
        <f>ROUND(E171*F171,2)</f>
        <v>0</v>
      </c>
      <c r="H171" s="171"/>
      <c r="I171" s="172">
        <f>ROUND(E171*H171,2)</f>
        <v>0</v>
      </c>
      <c r="J171" s="171"/>
      <c r="K171" s="172">
        <f>ROUND(E171*J171,2)</f>
        <v>0</v>
      </c>
      <c r="L171" s="172">
        <v>15</v>
      </c>
      <c r="M171" s="172">
        <f>G171*(1+L171/100)</f>
        <v>0</v>
      </c>
      <c r="N171" s="170">
        <v>0</v>
      </c>
      <c r="O171" s="170">
        <f>ROUND(E171*N171,2)</f>
        <v>0</v>
      </c>
      <c r="P171" s="170">
        <v>0</v>
      </c>
      <c r="Q171" s="170">
        <f>ROUND(E171*P171,2)</f>
        <v>0</v>
      </c>
      <c r="R171" s="172"/>
      <c r="S171" s="172" t="s">
        <v>146</v>
      </c>
      <c r="T171" s="173" t="s">
        <v>147</v>
      </c>
      <c r="U171" s="158">
        <v>0</v>
      </c>
      <c r="V171" s="158">
        <f>ROUND(E171*U171,2)</f>
        <v>0</v>
      </c>
      <c r="W171" s="158"/>
      <c r="X171" s="158" t="s">
        <v>204</v>
      </c>
      <c r="Y171" s="158" t="s">
        <v>149</v>
      </c>
      <c r="Z171" s="148"/>
      <c r="AA171" s="148"/>
      <c r="AB171" s="148"/>
      <c r="AC171" s="148"/>
      <c r="AD171" s="148"/>
      <c r="AE171" s="148"/>
      <c r="AF171" s="148"/>
      <c r="AG171" s="148" t="s">
        <v>205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2" x14ac:dyDescent="0.2">
      <c r="A172" s="155"/>
      <c r="B172" s="156"/>
      <c r="C172" s="243" t="s">
        <v>190</v>
      </c>
      <c r="D172" s="244"/>
      <c r="E172" s="244"/>
      <c r="F172" s="244"/>
      <c r="G172" s="244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8"/>
      <c r="AA172" s="148"/>
      <c r="AB172" s="148"/>
      <c r="AC172" s="148"/>
      <c r="AD172" s="148"/>
      <c r="AE172" s="148"/>
      <c r="AF172" s="148"/>
      <c r="AG172" s="148" t="s">
        <v>151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67">
        <v>82</v>
      </c>
      <c r="B173" s="168" t="s">
        <v>322</v>
      </c>
      <c r="C173" s="182" t="s">
        <v>316</v>
      </c>
      <c r="D173" s="169" t="s">
        <v>145</v>
      </c>
      <c r="E173" s="170">
        <v>4</v>
      </c>
      <c r="F173" s="171"/>
      <c r="G173" s="172">
        <f>ROUND(E173*F173,2)</f>
        <v>0</v>
      </c>
      <c r="H173" s="171"/>
      <c r="I173" s="172">
        <f>ROUND(E173*H173,2)</f>
        <v>0</v>
      </c>
      <c r="J173" s="171"/>
      <c r="K173" s="172">
        <f>ROUND(E173*J173,2)</f>
        <v>0</v>
      </c>
      <c r="L173" s="172">
        <v>15</v>
      </c>
      <c r="M173" s="172">
        <f>G173*(1+L173/100)</f>
        <v>0</v>
      </c>
      <c r="N173" s="170">
        <v>0</v>
      </c>
      <c r="O173" s="170">
        <f>ROUND(E173*N173,2)</f>
        <v>0</v>
      </c>
      <c r="P173" s="170">
        <v>0</v>
      </c>
      <c r="Q173" s="170">
        <f>ROUND(E173*P173,2)</f>
        <v>0</v>
      </c>
      <c r="R173" s="172"/>
      <c r="S173" s="172" t="s">
        <v>146</v>
      </c>
      <c r="T173" s="173" t="s">
        <v>147</v>
      </c>
      <c r="U173" s="158">
        <v>0</v>
      </c>
      <c r="V173" s="158">
        <f>ROUND(E173*U173,2)</f>
        <v>0</v>
      </c>
      <c r="W173" s="158"/>
      <c r="X173" s="158" t="s">
        <v>204</v>
      </c>
      <c r="Y173" s="158" t="s">
        <v>149</v>
      </c>
      <c r="Z173" s="148"/>
      <c r="AA173" s="148"/>
      <c r="AB173" s="148"/>
      <c r="AC173" s="148"/>
      <c r="AD173" s="148"/>
      <c r="AE173" s="148"/>
      <c r="AF173" s="148"/>
      <c r="AG173" s="148" t="s">
        <v>205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2" x14ac:dyDescent="0.2">
      <c r="A174" s="155"/>
      <c r="B174" s="156"/>
      <c r="C174" s="243" t="s">
        <v>190</v>
      </c>
      <c r="D174" s="244"/>
      <c r="E174" s="244"/>
      <c r="F174" s="244"/>
      <c r="G174" s="244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151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67">
        <v>83</v>
      </c>
      <c r="B175" s="168" t="s">
        <v>325</v>
      </c>
      <c r="C175" s="182" t="s">
        <v>318</v>
      </c>
      <c r="D175" s="169" t="s">
        <v>145</v>
      </c>
      <c r="E175" s="170">
        <v>5</v>
      </c>
      <c r="F175" s="171"/>
      <c r="G175" s="172">
        <f>ROUND(E175*F175,2)</f>
        <v>0</v>
      </c>
      <c r="H175" s="171"/>
      <c r="I175" s="172">
        <f>ROUND(E175*H175,2)</f>
        <v>0</v>
      </c>
      <c r="J175" s="171"/>
      <c r="K175" s="172">
        <f>ROUND(E175*J175,2)</f>
        <v>0</v>
      </c>
      <c r="L175" s="172">
        <v>15</v>
      </c>
      <c r="M175" s="172">
        <f>G175*(1+L175/100)</f>
        <v>0</v>
      </c>
      <c r="N175" s="170">
        <v>0</v>
      </c>
      <c r="O175" s="170">
        <f>ROUND(E175*N175,2)</f>
        <v>0</v>
      </c>
      <c r="P175" s="170">
        <v>0</v>
      </c>
      <c r="Q175" s="170">
        <f>ROUND(E175*P175,2)</f>
        <v>0</v>
      </c>
      <c r="R175" s="172"/>
      <c r="S175" s="172" t="s">
        <v>146</v>
      </c>
      <c r="T175" s="173" t="s">
        <v>147</v>
      </c>
      <c r="U175" s="158">
        <v>0</v>
      </c>
      <c r="V175" s="158">
        <f>ROUND(E175*U175,2)</f>
        <v>0</v>
      </c>
      <c r="W175" s="158"/>
      <c r="X175" s="158" t="s">
        <v>204</v>
      </c>
      <c r="Y175" s="158" t="s">
        <v>149</v>
      </c>
      <c r="Z175" s="148"/>
      <c r="AA175" s="148"/>
      <c r="AB175" s="148"/>
      <c r="AC175" s="148"/>
      <c r="AD175" s="148"/>
      <c r="AE175" s="148"/>
      <c r="AF175" s="148"/>
      <c r="AG175" s="148" t="s">
        <v>205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2" x14ac:dyDescent="0.2">
      <c r="A176" s="155"/>
      <c r="B176" s="156"/>
      <c r="C176" s="243" t="s">
        <v>190</v>
      </c>
      <c r="D176" s="244"/>
      <c r="E176" s="244"/>
      <c r="F176" s="244"/>
      <c r="G176" s="244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8"/>
      <c r="AA176" s="148"/>
      <c r="AB176" s="148"/>
      <c r="AC176" s="148"/>
      <c r="AD176" s="148"/>
      <c r="AE176" s="148"/>
      <c r="AF176" s="148"/>
      <c r="AG176" s="148" t="s">
        <v>151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67">
        <v>84</v>
      </c>
      <c r="B177" s="168" t="s">
        <v>326</v>
      </c>
      <c r="C177" s="182" t="s">
        <v>320</v>
      </c>
      <c r="D177" s="169" t="s">
        <v>145</v>
      </c>
      <c r="E177" s="170">
        <v>15</v>
      </c>
      <c r="F177" s="171"/>
      <c r="G177" s="172">
        <f>ROUND(E177*F177,2)</f>
        <v>0</v>
      </c>
      <c r="H177" s="171"/>
      <c r="I177" s="172">
        <f>ROUND(E177*H177,2)</f>
        <v>0</v>
      </c>
      <c r="J177" s="171"/>
      <c r="K177" s="172">
        <f>ROUND(E177*J177,2)</f>
        <v>0</v>
      </c>
      <c r="L177" s="172">
        <v>15</v>
      </c>
      <c r="M177" s="172">
        <f>G177*(1+L177/100)</f>
        <v>0</v>
      </c>
      <c r="N177" s="170">
        <v>0</v>
      </c>
      <c r="O177" s="170">
        <f>ROUND(E177*N177,2)</f>
        <v>0</v>
      </c>
      <c r="P177" s="170">
        <v>0</v>
      </c>
      <c r="Q177" s="170">
        <f>ROUND(E177*P177,2)</f>
        <v>0</v>
      </c>
      <c r="R177" s="172"/>
      <c r="S177" s="172" t="s">
        <v>146</v>
      </c>
      <c r="T177" s="173" t="s">
        <v>147</v>
      </c>
      <c r="U177" s="158">
        <v>0</v>
      </c>
      <c r="V177" s="158">
        <f>ROUND(E177*U177,2)</f>
        <v>0</v>
      </c>
      <c r="W177" s="158"/>
      <c r="X177" s="158" t="s">
        <v>204</v>
      </c>
      <c r="Y177" s="158" t="s">
        <v>149</v>
      </c>
      <c r="Z177" s="148"/>
      <c r="AA177" s="148"/>
      <c r="AB177" s="148"/>
      <c r="AC177" s="148"/>
      <c r="AD177" s="148"/>
      <c r="AE177" s="148"/>
      <c r="AF177" s="148"/>
      <c r="AG177" s="148" t="s">
        <v>205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2" x14ac:dyDescent="0.2">
      <c r="A178" s="155"/>
      <c r="B178" s="156"/>
      <c r="C178" s="243" t="s">
        <v>321</v>
      </c>
      <c r="D178" s="244"/>
      <c r="E178" s="244"/>
      <c r="F178" s="244"/>
      <c r="G178" s="244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151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67">
        <v>85</v>
      </c>
      <c r="B179" s="168" t="s">
        <v>327</v>
      </c>
      <c r="C179" s="182" t="s">
        <v>323</v>
      </c>
      <c r="D179" s="169" t="s">
        <v>145</v>
      </c>
      <c r="E179" s="170">
        <v>1</v>
      </c>
      <c r="F179" s="171"/>
      <c r="G179" s="172">
        <f>ROUND(E179*F179,2)</f>
        <v>0</v>
      </c>
      <c r="H179" s="171"/>
      <c r="I179" s="172">
        <f>ROUND(E179*H179,2)</f>
        <v>0</v>
      </c>
      <c r="J179" s="171"/>
      <c r="K179" s="172">
        <f>ROUND(E179*J179,2)</f>
        <v>0</v>
      </c>
      <c r="L179" s="172">
        <v>15</v>
      </c>
      <c r="M179" s="172">
        <f>G179*(1+L179/100)</f>
        <v>0</v>
      </c>
      <c r="N179" s="170">
        <v>0</v>
      </c>
      <c r="O179" s="170">
        <f>ROUND(E179*N179,2)</f>
        <v>0</v>
      </c>
      <c r="P179" s="170">
        <v>0</v>
      </c>
      <c r="Q179" s="170">
        <f>ROUND(E179*P179,2)</f>
        <v>0</v>
      </c>
      <c r="R179" s="172"/>
      <c r="S179" s="172" t="s">
        <v>146</v>
      </c>
      <c r="T179" s="173" t="s">
        <v>147</v>
      </c>
      <c r="U179" s="158">
        <v>0</v>
      </c>
      <c r="V179" s="158">
        <f>ROUND(E179*U179,2)</f>
        <v>0</v>
      </c>
      <c r="W179" s="158"/>
      <c r="X179" s="158" t="s">
        <v>148</v>
      </c>
      <c r="Y179" s="158" t="s">
        <v>149</v>
      </c>
      <c r="Z179" s="148"/>
      <c r="AA179" s="148"/>
      <c r="AB179" s="148"/>
      <c r="AC179" s="148"/>
      <c r="AD179" s="148"/>
      <c r="AE179" s="148"/>
      <c r="AF179" s="148"/>
      <c r="AG179" s="148" t="s">
        <v>150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2" x14ac:dyDescent="0.2">
      <c r="A180" s="155"/>
      <c r="B180" s="156"/>
      <c r="C180" s="243" t="s">
        <v>324</v>
      </c>
      <c r="D180" s="244"/>
      <c r="E180" s="244"/>
      <c r="F180" s="244"/>
      <c r="G180" s="244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151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x14ac:dyDescent="0.2">
      <c r="A181" s="160" t="s">
        <v>142</v>
      </c>
      <c r="B181" s="161" t="s">
        <v>96</v>
      </c>
      <c r="C181" s="181" t="s">
        <v>97</v>
      </c>
      <c r="D181" s="162"/>
      <c r="E181" s="163"/>
      <c r="F181" s="164"/>
      <c r="G181" s="164">
        <f>SUMIF(AG182:AG231,"&lt;&gt;NOR",G182:G231)</f>
        <v>0</v>
      </c>
      <c r="H181" s="164"/>
      <c r="I181" s="164">
        <f>SUM(I182:I231)</f>
        <v>0</v>
      </c>
      <c r="J181" s="164"/>
      <c r="K181" s="164">
        <f>SUM(K182:K231)</f>
        <v>0</v>
      </c>
      <c r="L181" s="164"/>
      <c r="M181" s="164">
        <f>SUM(M182:M231)</f>
        <v>0</v>
      </c>
      <c r="N181" s="163"/>
      <c r="O181" s="163">
        <f>SUM(O182:O231)</f>
        <v>0</v>
      </c>
      <c r="P181" s="163"/>
      <c r="Q181" s="163">
        <f>SUM(Q182:Q231)</f>
        <v>0</v>
      </c>
      <c r="R181" s="164"/>
      <c r="S181" s="164"/>
      <c r="T181" s="165"/>
      <c r="U181" s="159"/>
      <c r="V181" s="159">
        <f>SUM(V182:V231)</f>
        <v>0</v>
      </c>
      <c r="W181" s="159"/>
      <c r="X181" s="159"/>
      <c r="Y181" s="159"/>
      <c r="AG181" t="s">
        <v>143</v>
      </c>
    </row>
    <row r="182" spans="1:60" outlineLevel="1" x14ac:dyDescent="0.2">
      <c r="A182" s="167">
        <v>86</v>
      </c>
      <c r="B182" s="168" t="s">
        <v>330</v>
      </c>
      <c r="C182" s="182" t="s">
        <v>222</v>
      </c>
      <c r="D182" s="169" t="s">
        <v>223</v>
      </c>
      <c r="E182" s="170">
        <v>3900</v>
      </c>
      <c r="F182" s="171"/>
      <c r="G182" s="172">
        <f>ROUND(E182*F182,2)</f>
        <v>0</v>
      </c>
      <c r="H182" s="171"/>
      <c r="I182" s="172">
        <f>ROUND(E182*H182,2)</f>
        <v>0</v>
      </c>
      <c r="J182" s="171"/>
      <c r="K182" s="172">
        <f>ROUND(E182*J182,2)</f>
        <v>0</v>
      </c>
      <c r="L182" s="172">
        <v>15</v>
      </c>
      <c r="M182" s="172">
        <f>G182*(1+L182/100)</f>
        <v>0</v>
      </c>
      <c r="N182" s="170">
        <v>0</v>
      </c>
      <c r="O182" s="170">
        <f>ROUND(E182*N182,2)</f>
        <v>0</v>
      </c>
      <c r="P182" s="170">
        <v>0</v>
      </c>
      <c r="Q182" s="170">
        <f>ROUND(E182*P182,2)</f>
        <v>0</v>
      </c>
      <c r="R182" s="172"/>
      <c r="S182" s="172" t="s">
        <v>146</v>
      </c>
      <c r="T182" s="173" t="s">
        <v>147</v>
      </c>
      <c r="U182" s="158">
        <v>0</v>
      </c>
      <c r="V182" s="158">
        <f>ROUND(E182*U182,2)</f>
        <v>0</v>
      </c>
      <c r="W182" s="158"/>
      <c r="X182" s="158" t="s">
        <v>148</v>
      </c>
      <c r="Y182" s="158" t="s">
        <v>149</v>
      </c>
      <c r="Z182" s="148"/>
      <c r="AA182" s="148"/>
      <c r="AB182" s="148"/>
      <c r="AC182" s="148"/>
      <c r="AD182" s="148"/>
      <c r="AE182" s="148"/>
      <c r="AF182" s="148"/>
      <c r="AG182" s="148" t="s">
        <v>150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2" x14ac:dyDescent="0.2">
      <c r="A183" s="155"/>
      <c r="B183" s="156"/>
      <c r="C183" s="243" t="s">
        <v>224</v>
      </c>
      <c r="D183" s="244"/>
      <c r="E183" s="244"/>
      <c r="F183" s="244"/>
      <c r="G183" s="244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151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67">
        <v>87</v>
      </c>
      <c r="B184" s="168" t="s">
        <v>331</v>
      </c>
      <c r="C184" s="182" t="s">
        <v>226</v>
      </c>
      <c r="D184" s="169" t="s">
        <v>223</v>
      </c>
      <c r="E184" s="170">
        <v>100</v>
      </c>
      <c r="F184" s="171"/>
      <c r="G184" s="172">
        <f>ROUND(E184*F184,2)</f>
        <v>0</v>
      </c>
      <c r="H184" s="171"/>
      <c r="I184" s="172">
        <f>ROUND(E184*H184,2)</f>
        <v>0</v>
      </c>
      <c r="J184" s="171"/>
      <c r="K184" s="172">
        <f>ROUND(E184*J184,2)</f>
        <v>0</v>
      </c>
      <c r="L184" s="172">
        <v>15</v>
      </c>
      <c r="M184" s="172">
        <f>G184*(1+L184/100)</f>
        <v>0</v>
      </c>
      <c r="N184" s="170">
        <v>0</v>
      </c>
      <c r="O184" s="170">
        <f>ROUND(E184*N184,2)</f>
        <v>0</v>
      </c>
      <c r="P184" s="170">
        <v>0</v>
      </c>
      <c r="Q184" s="170">
        <f>ROUND(E184*P184,2)</f>
        <v>0</v>
      </c>
      <c r="R184" s="172"/>
      <c r="S184" s="172" t="s">
        <v>146</v>
      </c>
      <c r="T184" s="173" t="s">
        <v>147</v>
      </c>
      <c r="U184" s="158">
        <v>0</v>
      </c>
      <c r="V184" s="158">
        <f>ROUND(E184*U184,2)</f>
        <v>0</v>
      </c>
      <c r="W184" s="158"/>
      <c r="X184" s="158" t="s">
        <v>148</v>
      </c>
      <c r="Y184" s="158" t="s">
        <v>149</v>
      </c>
      <c r="Z184" s="148"/>
      <c r="AA184" s="148"/>
      <c r="AB184" s="148"/>
      <c r="AC184" s="148"/>
      <c r="AD184" s="148"/>
      <c r="AE184" s="148"/>
      <c r="AF184" s="148"/>
      <c r="AG184" s="148" t="s">
        <v>150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2" x14ac:dyDescent="0.2">
      <c r="A185" s="155"/>
      <c r="B185" s="156"/>
      <c r="C185" s="243" t="s">
        <v>227</v>
      </c>
      <c r="D185" s="244"/>
      <c r="E185" s="244"/>
      <c r="F185" s="244"/>
      <c r="G185" s="244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8"/>
      <c r="AA185" s="148"/>
      <c r="AB185" s="148"/>
      <c r="AC185" s="148"/>
      <c r="AD185" s="148"/>
      <c r="AE185" s="148"/>
      <c r="AF185" s="148"/>
      <c r="AG185" s="148" t="s">
        <v>151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67">
        <v>88</v>
      </c>
      <c r="B186" s="168" t="s">
        <v>332</v>
      </c>
      <c r="C186" s="182" t="s">
        <v>328</v>
      </c>
      <c r="D186" s="169" t="s">
        <v>223</v>
      </c>
      <c r="E186" s="170">
        <v>80</v>
      </c>
      <c r="F186" s="171"/>
      <c r="G186" s="172">
        <f>ROUND(E186*F186,2)</f>
        <v>0</v>
      </c>
      <c r="H186" s="171"/>
      <c r="I186" s="172">
        <f>ROUND(E186*H186,2)</f>
        <v>0</v>
      </c>
      <c r="J186" s="171"/>
      <c r="K186" s="172">
        <f>ROUND(E186*J186,2)</f>
        <v>0</v>
      </c>
      <c r="L186" s="172">
        <v>15</v>
      </c>
      <c r="M186" s="172">
        <f>G186*(1+L186/100)</f>
        <v>0</v>
      </c>
      <c r="N186" s="170">
        <v>0</v>
      </c>
      <c r="O186" s="170">
        <f>ROUND(E186*N186,2)</f>
        <v>0</v>
      </c>
      <c r="P186" s="170">
        <v>0</v>
      </c>
      <c r="Q186" s="170">
        <f>ROUND(E186*P186,2)</f>
        <v>0</v>
      </c>
      <c r="R186" s="172"/>
      <c r="S186" s="172" t="s">
        <v>146</v>
      </c>
      <c r="T186" s="173" t="s">
        <v>147</v>
      </c>
      <c r="U186" s="158">
        <v>0</v>
      </c>
      <c r="V186" s="158">
        <f>ROUND(E186*U186,2)</f>
        <v>0</v>
      </c>
      <c r="W186" s="158"/>
      <c r="X186" s="158" t="s">
        <v>148</v>
      </c>
      <c r="Y186" s="158" t="s">
        <v>149</v>
      </c>
      <c r="Z186" s="148"/>
      <c r="AA186" s="148"/>
      <c r="AB186" s="148"/>
      <c r="AC186" s="148"/>
      <c r="AD186" s="148"/>
      <c r="AE186" s="148"/>
      <c r="AF186" s="148"/>
      <c r="AG186" s="148" t="s">
        <v>150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2" x14ac:dyDescent="0.2">
      <c r="A187" s="155"/>
      <c r="B187" s="156"/>
      <c r="C187" s="243" t="s">
        <v>329</v>
      </c>
      <c r="D187" s="244"/>
      <c r="E187" s="244"/>
      <c r="F187" s="244"/>
      <c r="G187" s="244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8"/>
      <c r="AA187" s="148"/>
      <c r="AB187" s="148"/>
      <c r="AC187" s="148"/>
      <c r="AD187" s="148"/>
      <c r="AE187" s="148"/>
      <c r="AF187" s="148"/>
      <c r="AG187" s="148" t="s">
        <v>151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ht="22.5" outlineLevel="1" x14ac:dyDescent="0.2">
      <c r="A188" s="167">
        <v>89</v>
      </c>
      <c r="B188" s="168" t="s">
        <v>333</v>
      </c>
      <c r="C188" s="182" t="s">
        <v>231</v>
      </c>
      <c r="D188" s="169" t="s">
        <v>223</v>
      </c>
      <c r="E188" s="170">
        <v>300</v>
      </c>
      <c r="F188" s="171"/>
      <c r="G188" s="172">
        <f>ROUND(E188*F188,2)</f>
        <v>0</v>
      </c>
      <c r="H188" s="171"/>
      <c r="I188" s="172">
        <f>ROUND(E188*H188,2)</f>
        <v>0</v>
      </c>
      <c r="J188" s="171"/>
      <c r="K188" s="172">
        <f>ROUND(E188*J188,2)</f>
        <v>0</v>
      </c>
      <c r="L188" s="172">
        <v>15</v>
      </c>
      <c r="M188" s="172">
        <f>G188*(1+L188/100)</f>
        <v>0</v>
      </c>
      <c r="N188" s="170">
        <v>0</v>
      </c>
      <c r="O188" s="170">
        <f>ROUND(E188*N188,2)</f>
        <v>0</v>
      </c>
      <c r="P188" s="170">
        <v>0</v>
      </c>
      <c r="Q188" s="170">
        <f>ROUND(E188*P188,2)</f>
        <v>0</v>
      </c>
      <c r="R188" s="172"/>
      <c r="S188" s="172" t="s">
        <v>146</v>
      </c>
      <c r="T188" s="173" t="s">
        <v>147</v>
      </c>
      <c r="U188" s="158">
        <v>0</v>
      </c>
      <c r="V188" s="158">
        <f>ROUND(E188*U188,2)</f>
        <v>0</v>
      </c>
      <c r="W188" s="158"/>
      <c r="X188" s="158" t="s">
        <v>148</v>
      </c>
      <c r="Y188" s="158" t="s">
        <v>149</v>
      </c>
      <c r="Z188" s="148"/>
      <c r="AA188" s="148"/>
      <c r="AB188" s="148"/>
      <c r="AC188" s="148"/>
      <c r="AD188" s="148"/>
      <c r="AE188" s="148"/>
      <c r="AF188" s="148"/>
      <c r="AG188" s="148" t="s">
        <v>150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2" x14ac:dyDescent="0.2">
      <c r="A189" s="155"/>
      <c r="B189" s="156"/>
      <c r="C189" s="243" t="s">
        <v>232</v>
      </c>
      <c r="D189" s="244"/>
      <c r="E189" s="244"/>
      <c r="F189" s="244"/>
      <c r="G189" s="244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8"/>
      <c r="AA189" s="148"/>
      <c r="AB189" s="148"/>
      <c r="AC189" s="148"/>
      <c r="AD189" s="148"/>
      <c r="AE189" s="148"/>
      <c r="AF189" s="148"/>
      <c r="AG189" s="148" t="s">
        <v>151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ht="22.5" outlineLevel="1" x14ac:dyDescent="0.2">
      <c r="A190" s="167">
        <v>90</v>
      </c>
      <c r="B190" s="168" t="s">
        <v>334</v>
      </c>
      <c r="C190" s="182" t="s">
        <v>234</v>
      </c>
      <c r="D190" s="169" t="s">
        <v>223</v>
      </c>
      <c r="E190" s="170">
        <v>180</v>
      </c>
      <c r="F190" s="171"/>
      <c r="G190" s="172">
        <f>ROUND(E190*F190,2)</f>
        <v>0</v>
      </c>
      <c r="H190" s="171"/>
      <c r="I190" s="172">
        <f>ROUND(E190*H190,2)</f>
        <v>0</v>
      </c>
      <c r="J190" s="171"/>
      <c r="K190" s="172">
        <f>ROUND(E190*J190,2)</f>
        <v>0</v>
      </c>
      <c r="L190" s="172">
        <v>15</v>
      </c>
      <c r="M190" s="172">
        <f>G190*(1+L190/100)</f>
        <v>0</v>
      </c>
      <c r="N190" s="170">
        <v>0</v>
      </c>
      <c r="O190" s="170">
        <f>ROUND(E190*N190,2)</f>
        <v>0</v>
      </c>
      <c r="P190" s="170">
        <v>0</v>
      </c>
      <c r="Q190" s="170">
        <f>ROUND(E190*P190,2)</f>
        <v>0</v>
      </c>
      <c r="R190" s="172"/>
      <c r="S190" s="172" t="s">
        <v>146</v>
      </c>
      <c r="T190" s="173" t="s">
        <v>147</v>
      </c>
      <c r="U190" s="158">
        <v>0</v>
      </c>
      <c r="V190" s="158">
        <f>ROUND(E190*U190,2)</f>
        <v>0</v>
      </c>
      <c r="W190" s="158"/>
      <c r="X190" s="158" t="s">
        <v>148</v>
      </c>
      <c r="Y190" s="158" t="s">
        <v>149</v>
      </c>
      <c r="Z190" s="148"/>
      <c r="AA190" s="148"/>
      <c r="AB190" s="148"/>
      <c r="AC190" s="148"/>
      <c r="AD190" s="148"/>
      <c r="AE190" s="148"/>
      <c r="AF190" s="148"/>
      <c r="AG190" s="148" t="s">
        <v>150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2" x14ac:dyDescent="0.2">
      <c r="A191" s="155"/>
      <c r="B191" s="156"/>
      <c r="C191" s="243" t="s">
        <v>235</v>
      </c>
      <c r="D191" s="244"/>
      <c r="E191" s="244"/>
      <c r="F191" s="244"/>
      <c r="G191" s="244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8"/>
      <c r="AA191" s="148"/>
      <c r="AB191" s="148"/>
      <c r="AC191" s="148"/>
      <c r="AD191" s="148"/>
      <c r="AE191" s="148"/>
      <c r="AF191" s="148"/>
      <c r="AG191" s="148" t="s">
        <v>151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ht="22.5" outlineLevel="1" x14ac:dyDescent="0.2">
      <c r="A192" s="167">
        <v>91</v>
      </c>
      <c r="B192" s="168" t="s">
        <v>335</v>
      </c>
      <c r="C192" s="182" t="s">
        <v>237</v>
      </c>
      <c r="D192" s="169" t="s">
        <v>223</v>
      </c>
      <c r="E192" s="170">
        <v>52</v>
      </c>
      <c r="F192" s="171"/>
      <c r="G192" s="172">
        <f>ROUND(E192*F192,2)</f>
        <v>0</v>
      </c>
      <c r="H192" s="171"/>
      <c r="I192" s="172">
        <f>ROUND(E192*H192,2)</f>
        <v>0</v>
      </c>
      <c r="J192" s="171"/>
      <c r="K192" s="172">
        <f>ROUND(E192*J192,2)</f>
        <v>0</v>
      </c>
      <c r="L192" s="172">
        <v>15</v>
      </c>
      <c r="M192" s="172">
        <f>G192*(1+L192/100)</f>
        <v>0</v>
      </c>
      <c r="N192" s="170">
        <v>0</v>
      </c>
      <c r="O192" s="170">
        <f>ROUND(E192*N192,2)</f>
        <v>0</v>
      </c>
      <c r="P192" s="170">
        <v>0</v>
      </c>
      <c r="Q192" s="170">
        <f>ROUND(E192*P192,2)</f>
        <v>0</v>
      </c>
      <c r="R192" s="172"/>
      <c r="S192" s="172" t="s">
        <v>146</v>
      </c>
      <c r="T192" s="173" t="s">
        <v>147</v>
      </c>
      <c r="U192" s="158">
        <v>0</v>
      </c>
      <c r="V192" s="158">
        <f>ROUND(E192*U192,2)</f>
        <v>0</v>
      </c>
      <c r="W192" s="158"/>
      <c r="X192" s="158" t="s">
        <v>148</v>
      </c>
      <c r="Y192" s="158" t="s">
        <v>149</v>
      </c>
      <c r="Z192" s="148"/>
      <c r="AA192" s="148"/>
      <c r="AB192" s="148"/>
      <c r="AC192" s="148"/>
      <c r="AD192" s="148"/>
      <c r="AE192" s="148"/>
      <c r="AF192" s="148"/>
      <c r="AG192" s="148" t="s">
        <v>150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2" x14ac:dyDescent="0.2">
      <c r="A193" s="155"/>
      <c r="B193" s="156"/>
      <c r="C193" s="245" t="s">
        <v>190</v>
      </c>
      <c r="D193" s="245"/>
      <c r="E193" s="245"/>
      <c r="F193" s="245"/>
      <c r="G193" s="245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8"/>
      <c r="AA193" s="148"/>
      <c r="AB193" s="148"/>
      <c r="AC193" s="148"/>
      <c r="AD193" s="148"/>
      <c r="AE193" s="148"/>
      <c r="AF193" s="148"/>
      <c r="AG193" s="148" t="s">
        <v>151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ht="22.5" outlineLevel="2" x14ac:dyDescent="0.2">
      <c r="A194" s="167">
        <v>92</v>
      </c>
      <c r="B194" s="168" t="s">
        <v>336</v>
      </c>
      <c r="C194" s="182" t="s">
        <v>521</v>
      </c>
      <c r="D194" s="169" t="s">
        <v>223</v>
      </c>
      <c r="E194" s="170">
        <v>250</v>
      </c>
      <c r="F194" s="171"/>
      <c r="G194" s="172">
        <f>ROUND(E194*F194,2)</f>
        <v>0</v>
      </c>
      <c r="H194" s="171"/>
      <c r="I194" s="172">
        <f>ROUND(E194*H194,2)</f>
        <v>0</v>
      </c>
      <c r="J194" s="171"/>
      <c r="K194" s="172">
        <f>ROUND(E194*J194,2)</f>
        <v>0</v>
      </c>
      <c r="L194" s="172">
        <v>15</v>
      </c>
      <c r="M194" s="172">
        <f>G194*(1+L194/100)</f>
        <v>0</v>
      </c>
      <c r="N194" s="170">
        <v>0</v>
      </c>
      <c r="O194" s="170">
        <f>ROUND(E194*N194,2)</f>
        <v>0</v>
      </c>
      <c r="P194" s="170">
        <v>0</v>
      </c>
      <c r="Q194" s="170">
        <f>ROUND(E194*P194,2)</f>
        <v>0</v>
      </c>
      <c r="R194" s="172"/>
      <c r="S194" s="172" t="s">
        <v>146</v>
      </c>
      <c r="T194" s="158"/>
      <c r="U194" s="158"/>
      <c r="V194" s="158"/>
      <c r="W194" s="158"/>
      <c r="X194" s="158"/>
      <c r="Y194" s="15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2" x14ac:dyDescent="0.2">
      <c r="A195" s="155"/>
      <c r="B195" s="156"/>
      <c r="C195" s="243" t="s">
        <v>522</v>
      </c>
      <c r="D195" s="244"/>
      <c r="E195" s="244"/>
      <c r="F195" s="244"/>
      <c r="G195" s="244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67">
        <v>93</v>
      </c>
      <c r="B196" s="168" t="s">
        <v>338</v>
      </c>
      <c r="C196" s="182" t="s">
        <v>239</v>
      </c>
      <c r="D196" s="169" t="s">
        <v>223</v>
      </c>
      <c r="E196" s="170">
        <v>380</v>
      </c>
      <c r="F196" s="171"/>
      <c r="G196" s="172">
        <f>ROUND(E196*F196,2)</f>
        <v>0</v>
      </c>
      <c r="H196" s="171"/>
      <c r="I196" s="172">
        <f>ROUND(E196*H196,2)</f>
        <v>0</v>
      </c>
      <c r="J196" s="171"/>
      <c r="K196" s="172">
        <f>ROUND(E196*J196,2)</f>
        <v>0</v>
      </c>
      <c r="L196" s="172">
        <v>15</v>
      </c>
      <c r="M196" s="172">
        <f>G196*(1+L196/100)</f>
        <v>0</v>
      </c>
      <c r="N196" s="170">
        <v>0</v>
      </c>
      <c r="O196" s="170">
        <f>ROUND(E196*N196,2)</f>
        <v>0</v>
      </c>
      <c r="P196" s="170">
        <v>0</v>
      </c>
      <c r="Q196" s="170">
        <f>ROUND(E196*P196,2)</f>
        <v>0</v>
      </c>
      <c r="R196" s="172"/>
      <c r="S196" s="172" t="s">
        <v>146</v>
      </c>
      <c r="T196" s="173" t="s">
        <v>147</v>
      </c>
      <c r="U196" s="158">
        <v>0</v>
      </c>
      <c r="V196" s="158">
        <f>ROUND(E196*U196,2)</f>
        <v>0</v>
      </c>
      <c r="W196" s="158"/>
      <c r="X196" s="158" t="s">
        <v>148</v>
      </c>
      <c r="Y196" s="158" t="s">
        <v>149</v>
      </c>
      <c r="Z196" s="148"/>
      <c r="AA196" s="148"/>
      <c r="AB196" s="148"/>
      <c r="AC196" s="148"/>
      <c r="AD196" s="148"/>
      <c r="AE196" s="148"/>
      <c r="AF196" s="148"/>
      <c r="AG196" s="148" t="s">
        <v>150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2" x14ac:dyDescent="0.2">
      <c r="A197" s="155"/>
      <c r="B197" s="156"/>
      <c r="C197" s="243" t="s">
        <v>240</v>
      </c>
      <c r="D197" s="244"/>
      <c r="E197" s="244"/>
      <c r="F197" s="244"/>
      <c r="G197" s="244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8"/>
      <c r="AA197" s="148"/>
      <c r="AB197" s="148"/>
      <c r="AC197" s="148"/>
      <c r="AD197" s="148"/>
      <c r="AE197" s="148"/>
      <c r="AF197" s="148"/>
      <c r="AG197" s="148" t="s">
        <v>151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ht="22.5" outlineLevel="1" x14ac:dyDescent="0.2">
      <c r="A198" s="167">
        <v>94</v>
      </c>
      <c r="B198" s="168" t="s">
        <v>340</v>
      </c>
      <c r="C198" s="182" t="s">
        <v>242</v>
      </c>
      <c r="D198" s="169" t="s">
        <v>223</v>
      </c>
      <c r="E198" s="170">
        <v>50</v>
      </c>
      <c r="F198" s="171"/>
      <c r="G198" s="172">
        <f>ROUND(E198*F198,2)</f>
        <v>0</v>
      </c>
      <c r="H198" s="171"/>
      <c r="I198" s="172">
        <f>ROUND(E198*H198,2)</f>
        <v>0</v>
      </c>
      <c r="J198" s="171"/>
      <c r="K198" s="172">
        <f>ROUND(E198*J198,2)</f>
        <v>0</v>
      </c>
      <c r="L198" s="172">
        <v>15</v>
      </c>
      <c r="M198" s="172">
        <f>G198*(1+L198/100)</f>
        <v>0</v>
      </c>
      <c r="N198" s="170">
        <v>0</v>
      </c>
      <c r="O198" s="170">
        <f>ROUND(E198*N198,2)</f>
        <v>0</v>
      </c>
      <c r="P198" s="170">
        <v>0</v>
      </c>
      <c r="Q198" s="170">
        <f>ROUND(E198*P198,2)</f>
        <v>0</v>
      </c>
      <c r="R198" s="172"/>
      <c r="S198" s="172" t="s">
        <v>146</v>
      </c>
      <c r="T198" s="173" t="s">
        <v>147</v>
      </c>
      <c r="U198" s="158">
        <v>0</v>
      </c>
      <c r="V198" s="158">
        <f>ROUND(E198*U198,2)</f>
        <v>0</v>
      </c>
      <c r="W198" s="158"/>
      <c r="X198" s="158" t="s">
        <v>148</v>
      </c>
      <c r="Y198" s="158" t="s">
        <v>149</v>
      </c>
      <c r="Z198" s="148"/>
      <c r="AA198" s="148"/>
      <c r="AB198" s="148"/>
      <c r="AC198" s="148"/>
      <c r="AD198" s="148"/>
      <c r="AE198" s="148"/>
      <c r="AF198" s="148"/>
      <c r="AG198" s="148" t="s">
        <v>150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5"/>
      <c r="B199" s="156"/>
      <c r="C199" s="243" t="s">
        <v>190</v>
      </c>
      <c r="D199" s="244"/>
      <c r="E199" s="244"/>
      <c r="F199" s="244"/>
      <c r="G199" s="244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151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67">
        <v>95</v>
      </c>
      <c r="B200" s="168" t="s">
        <v>342</v>
      </c>
      <c r="C200" s="182" t="s">
        <v>245</v>
      </c>
      <c r="D200" s="169" t="s">
        <v>223</v>
      </c>
      <c r="E200" s="170">
        <v>50</v>
      </c>
      <c r="F200" s="171"/>
      <c r="G200" s="172">
        <f>ROUND(E200*F200,2)</f>
        <v>0</v>
      </c>
      <c r="H200" s="171"/>
      <c r="I200" s="172">
        <f>ROUND(E200*H200,2)</f>
        <v>0</v>
      </c>
      <c r="J200" s="171"/>
      <c r="K200" s="172">
        <f>ROUND(E200*J200,2)</f>
        <v>0</v>
      </c>
      <c r="L200" s="172">
        <v>15</v>
      </c>
      <c r="M200" s="172">
        <f>G200*(1+L200/100)</f>
        <v>0</v>
      </c>
      <c r="N200" s="170">
        <v>0</v>
      </c>
      <c r="O200" s="170">
        <f>ROUND(E200*N200,2)</f>
        <v>0</v>
      </c>
      <c r="P200" s="170">
        <v>0</v>
      </c>
      <c r="Q200" s="170">
        <f>ROUND(E200*P200,2)</f>
        <v>0</v>
      </c>
      <c r="R200" s="172"/>
      <c r="S200" s="172" t="s">
        <v>146</v>
      </c>
      <c r="T200" s="173" t="s">
        <v>147</v>
      </c>
      <c r="U200" s="158">
        <v>0</v>
      </c>
      <c r="V200" s="158">
        <f>ROUND(E200*U200,2)</f>
        <v>0</v>
      </c>
      <c r="W200" s="158"/>
      <c r="X200" s="158" t="s">
        <v>148</v>
      </c>
      <c r="Y200" s="158" t="s">
        <v>149</v>
      </c>
      <c r="Z200" s="148"/>
      <c r="AA200" s="148"/>
      <c r="AB200" s="148"/>
      <c r="AC200" s="148"/>
      <c r="AD200" s="148"/>
      <c r="AE200" s="148"/>
      <c r="AF200" s="148"/>
      <c r="AG200" s="148" t="s">
        <v>150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2" x14ac:dyDescent="0.2">
      <c r="A201" s="155"/>
      <c r="B201" s="156"/>
      <c r="C201" s="243" t="s">
        <v>246</v>
      </c>
      <c r="D201" s="244"/>
      <c r="E201" s="244"/>
      <c r="F201" s="244"/>
      <c r="G201" s="244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8"/>
      <c r="AA201" s="148"/>
      <c r="AB201" s="148"/>
      <c r="AC201" s="148"/>
      <c r="AD201" s="148"/>
      <c r="AE201" s="148"/>
      <c r="AF201" s="148"/>
      <c r="AG201" s="148" t="s">
        <v>151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ht="22.5" outlineLevel="1" x14ac:dyDescent="0.2">
      <c r="A202" s="167">
        <v>96</v>
      </c>
      <c r="B202" s="168" t="s">
        <v>344</v>
      </c>
      <c r="C202" s="182" t="s">
        <v>337</v>
      </c>
      <c r="D202" s="169" t="s">
        <v>145</v>
      </c>
      <c r="E202" s="170">
        <v>250</v>
      </c>
      <c r="F202" s="171"/>
      <c r="G202" s="172">
        <f>ROUND(E202*F202,2)</f>
        <v>0</v>
      </c>
      <c r="H202" s="171"/>
      <c r="I202" s="172">
        <f>ROUND(E202*H202,2)</f>
        <v>0</v>
      </c>
      <c r="J202" s="171"/>
      <c r="K202" s="172">
        <f>ROUND(E202*J202,2)</f>
        <v>0</v>
      </c>
      <c r="L202" s="172">
        <v>15</v>
      </c>
      <c r="M202" s="172">
        <f>G202*(1+L202/100)</f>
        <v>0</v>
      </c>
      <c r="N202" s="170">
        <v>0</v>
      </c>
      <c r="O202" s="170">
        <f>ROUND(E202*N202,2)</f>
        <v>0</v>
      </c>
      <c r="P202" s="170">
        <v>0</v>
      </c>
      <c r="Q202" s="170">
        <f>ROUND(E202*P202,2)</f>
        <v>0</v>
      </c>
      <c r="R202" s="172"/>
      <c r="S202" s="172" t="s">
        <v>146</v>
      </c>
      <c r="T202" s="173" t="s">
        <v>147</v>
      </c>
      <c r="U202" s="158">
        <v>0</v>
      </c>
      <c r="V202" s="158">
        <f>ROUND(E202*U202,2)</f>
        <v>0</v>
      </c>
      <c r="W202" s="158"/>
      <c r="X202" s="158" t="s">
        <v>204</v>
      </c>
      <c r="Y202" s="158" t="s">
        <v>149</v>
      </c>
      <c r="Z202" s="148"/>
      <c r="AA202" s="148"/>
      <c r="AB202" s="148"/>
      <c r="AC202" s="148"/>
      <c r="AD202" s="148"/>
      <c r="AE202" s="148"/>
      <c r="AF202" s="148"/>
      <c r="AG202" s="148" t="s">
        <v>205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2" x14ac:dyDescent="0.2">
      <c r="A203" s="155"/>
      <c r="B203" s="156"/>
      <c r="C203" s="243" t="s">
        <v>246</v>
      </c>
      <c r="D203" s="244"/>
      <c r="E203" s="244"/>
      <c r="F203" s="244"/>
      <c r="G203" s="244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8"/>
      <c r="AA203" s="148"/>
      <c r="AB203" s="148"/>
      <c r="AC203" s="148"/>
      <c r="AD203" s="148"/>
      <c r="AE203" s="148"/>
      <c r="AF203" s="148"/>
      <c r="AG203" s="148" t="s">
        <v>151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67">
        <v>97</v>
      </c>
      <c r="B204" s="168" t="s">
        <v>346</v>
      </c>
      <c r="C204" s="182" t="s">
        <v>339</v>
      </c>
      <c r="D204" s="169" t="s">
        <v>223</v>
      </c>
      <c r="E204" s="170">
        <v>720</v>
      </c>
      <c r="F204" s="171"/>
      <c r="G204" s="172">
        <f>ROUND(E204*F204,2)</f>
        <v>0</v>
      </c>
      <c r="H204" s="171"/>
      <c r="I204" s="172">
        <f>ROUND(E204*H204,2)</f>
        <v>0</v>
      </c>
      <c r="J204" s="171"/>
      <c r="K204" s="172">
        <f>ROUND(E204*J204,2)</f>
        <v>0</v>
      </c>
      <c r="L204" s="172">
        <v>15</v>
      </c>
      <c r="M204" s="172">
        <f>G204*(1+L204/100)</f>
        <v>0</v>
      </c>
      <c r="N204" s="170">
        <v>0</v>
      </c>
      <c r="O204" s="170">
        <f>ROUND(E204*N204,2)</f>
        <v>0</v>
      </c>
      <c r="P204" s="170">
        <v>0</v>
      </c>
      <c r="Q204" s="170">
        <f>ROUND(E204*P204,2)</f>
        <v>0</v>
      </c>
      <c r="R204" s="172"/>
      <c r="S204" s="172" t="s">
        <v>146</v>
      </c>
      <c r="T204" s="173" t="s">
        <v>147</v>
      </c>
      <c r="U204" s="158">
        <v>0</v>
      </c>
      <c r="V204" s="158">
        <f>ROUND(E204*U204,2)</f>
        <v>0</v>
      </c>
      <c r="W204" s="158"/>
      <c r="X204" s="158" t="s">
        <v>204</v>
      </c>
      <c r="Y204" s="158" t="s">
        <v>149</v>
      </c>
      <c r="Z204" s="148"/>
      <c r="AA204" s="148"/>
      <c r="AB204" s="148"/>
      <c r="AC204" s="148"/>
      <c r="AD204" s="148"/>
      <c r="AE204" s="148"/>
      <c r="AF204" s="148"/>
      <c r="AG204" s="148" t="s">
        <v>205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2" x14ac:dyDescent="0.2">
      <c r="A205" s="155"/>
      <c r="B205" s="156"/>
      <c r="C205" s="243" t="s">
        <v>246</v>
      </c>
      <c r="D205" s="244"/>
      <c r="E205" s="244"/>
      <c r="F205" s="244"/>
      <c r="G205" s="244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8"/>
      <c r="AA205" s="148"/>
      <c r="AB205" s="148"/>
      <c r="AC205" s="148"/>
      <c r="AD205" s="148"/>
      <c r="AE205" s="148"/>
      <c r="AF205" s="148"/>
      <c r="AG205" s="148" t="s">
        <v>151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67">
        <v>98</v>
      </c>
      <c r="B206" s="168" t="s">
        <v>348</v>
      </c>
      <c r="C206" s="182" t="s">
        <v>341</v>
      </c>
      <c r="D206" s="169" t="s">
        <v>223</v>
      </c>
      <c r="E206" s="170">
        <v>1330</v>
      </c>
      <c r="F206" s="171"/>
      <c r="G206" s="172">
        <f>ROUND(E206*F206,2)</f>
        <v>0</v>
      </c>
      <c r="H206" s="171"/>
      <c r="I206" s="172">
        <f>ROUND(E206*H206,2)</f>
        <v>0</v>
      </c>
      <c r="J206" s="171"/>
      <c r="K206" s="172">
        <f>ROUND(E206*J206,2)</f>
        <v>0</v>
      </c>
      <c r="L206" s="172">
        <v>15</v>
      </c>
      <c r="M206" s="172">
        <f>G206*(1+L206/100)</f>
        <v>0</v>
      </c>
      <c r="N206" s="170">
        <v>0</v>
      </c>
      <c r="O206" s="170">
        <f>ROUND(E206*N206,2)</f>
        <v>0</v>
      </c>
      <c r="P206" s="170">
        <v>0</v>
      </c>
      <c r="Q206" s="170">
        <f>ROUND(E206*P206,2)</f>
        <v>0</v>
      </c>
      <c r="R206" s="172"/>
      <c r="S206" s="172" t="s">
        <v>146</v>
      </c>
      <c r="T206" s="173" t="s">
        <v>147</v>
      </c>
      <c r="U206" s="158">
        <v>0</v>
      </c>
      <c r="V206" s="158">
        <f>ROUND(E206*U206,2)</f>
        <v>0</v>
      </c>
      <c r="W206" s="158"/>
      <c r="X206" s="158" t="s">
        <v>204</v>
      </c>
      <c r="Y206" s="158" t="s">
        <v>149</v>
      </c>
      <c r="Z206" s="148"/>
      <c r="AA206" s="148"/>
      <c r="AB206" s="148"/>
      <c r="AC206" s="148"/>
      <c r="AD206" s="148"/>
      <c r="AE206" s="148"/>
      <c r="AF206" s="148"/>
      <c r="AG206" s="148" t="s">
        <v>205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2" x14ac:dyDescent="0.2">
      <c r="A207" s="155"/>
      <c r="B207" s="156"/>
      <c r="C207" s="243" t="s">
        <v>246</v>
      </c>
      <c r="D207" s="244"/>
      <c r="E207" s="244"/>
      <c r="F207" s="244"/>
      <c r="G207" s="244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8"/>
      <c r="AA207" s="148"/>
      <c r="AB207" s="148"/>
      <c r="AC207" s="148"/>
      <c r="AD207" s="148"/>
      <c r="AE207" s="148"/>
      <c r="AF207" s="148"/>
      <c r="AG207" s="148" t="s">
        <v>151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67">
        <v>99</v>
      </c>
      <c r="B208" s="168" t="s">
        <v>350</v>
      </c>
      <c r="C208" s="182" t="s">
        <v>252</v>
      </c>
      <c r="D208" s="169" t="s">
        <v>223</v>
      </c>
      <c r="E208" s="170">
        <v>370</v>
      </c>
      <c r="F208" s="171"/>
      <c r="G208" s="172">
        <f>ROUND(E208*F208,2)</f>
        <v>0</v>
      </c>
      <c r="H208" s="171"/>
      <c r="I208" s="172">
        <f>ROUND(E208*H208,2)</f>
        <v>0</v>
      </c>
      <c r="J208" s="171"/>
      <c r="K208" s="172">
        <f>ROUND(E208*J208,2)</f>
        <v>0</v>
      </c>
      <c r="L208" s="172">
        <v>15</v>
      </c>
      <c r="M208" s="172">
        <f>G208*(1+L208/100)</f>
        <v>0</v>
      </c>
      <c r="N208" s="170">
        <v>0</v>
      </c>
      <c r="O208" s="170">
        <f>ROUND(E208*N208,2)</f>
        <v>0</v>
      </c>
      <c r="P208" s="170">
        <v>0</v>
      </c>
      <c r="Q208" s="170">
        <f>ROUND(E208*P208,2)</f>
        <v>0</v>
      </c>
      <c r="R208" s="172"/>
      <c r="S208" s="172" t="s">
        <v>146</v>
      </c>
      <c r="T208" s="173" t="s">
        <v>147</v>
      </c>
      <c r="U208" s="158">
        <v>0</v>
      </c>
      <c r="V208" s="158">
        <f>ROUND(E208*U208,2)</f>
        <v>0</v>
      </c>
      <c r="W208" s="158"/>
      <c r="X208" s="158" t="s">
        <v>148</v>
      </c>
      <c r="Y208" s="158" t="s">
        <v>149</v>
      </c>
      <c r="Z208" s="148"/>
      <c r="AA208" s="148"/>
      <c r="AB208" s="148"/>
      <c r="AC208" s="148"/>
      <c r="AD208" s="148"/>
      <c r="AE208" s="148"/>
      <c r="AF208" s="148"/>
      <c r="AG208" s="148" t="s">
        <v>150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2" x14ac:dyDescent="0.2">
      <c r="A209" s="155"/>
      <c r="B209" s="156"/>
      <c r="C209" s="243" t="s">
        <v>343</v>
      </c>
      <c r="D209" s="244"/>
      <c r="E209" s="244"/>
      <c r="F209" s="244"/>
      <c r="G209" s="244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8"/>
      <c r="AA209" s="148"/>
      <c r="AB209" s="148"/>
      <c r="AC209" s="148"/>
      <c r="AD209" s="148"/>
      <c r="AE209" s="148"/>
      <c r="AF209" s="148"/>
      <c r="AG209" s="148" t="s">
        <v>151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ht="22.5" outlineLevel="1" x14ac:dyDescent="0.2">
      <c r="A210" s="167">
        <v>100</v>
      </c>
      <c r="B210" s="168" t="s">
        <v>352</v>
      </c>
      <c r="C210" s="182" t="s">
        <v>345</v>
      </c>
      <c r="D210" s="169" t="s">
        <v>223</v>
      </c>
      <c r="E210" s="170">
        <v>100</v>
      </c>
      <c r="F210" s="171"/>
      <c r="G210" s="172">
        <f>ROUND(E210*F210,2)</f>
        <v>0</v>
      </c>
      <c r="H210" s="171"/>
      <c r="I210" s="172">
        <f>ROUND(E210*H210,2)</f>
        <v>0</v>
      </c>
      <c r="J210" s="171"/>
      <c r="K210" s="172">
        <f>ROUND(E210*J210,2)</f>
        <v>0</v>
      </c>
      <c r="L210" s="172">
        <v>15</v>
      </c>
      <c r="M210" s="172">
        <f>G210*(1+L210/100)</f>
        <v>0</v>
      </c>
      <c r="N210" s="170">
        <v>0</v>
      </c>
      <c r="O210" s="170">
        <f>ROUND(E210*N210,2)</f>
        <v>0</v>
      </c>
      <c r="P210" s="170">
        <v>0</v>
      </c>
      <c r="Q210" s="170">
        <f>ROUND(E210*P210,2)</f>
        <v>0</v>
      </c>
      <c r="R210" s="172"/>
      <c r="S210" s="172" t="s">
        <v>146</v>
      </c>
      <c r="T210" s="173" t="s">
        <v>147</v>
      </c>
      <c r="U210" s="158">
        <v>0</v>
      </c>
      <c r="V210" s="158">
        <f>ROUND(E210*U210,2)</f>
        <v>0</v>
      </c>
      <c r="W210" s="158"/>
      <c r="X210" s="158" t="s">
        <v>204</v>
      </c>
      <c r="Y210" s="158" t="s">
        <v>149</v>
      </c>
      <c r="Z210" s="148"/>
      <c r="AA210" s="148"/>
      <c r="AB210" s="148"/>
      <c r="AC210" s="148"/>
      <c r="AD210" s="148"/>
      <c r="AE210" s="148"/>
      <c r="AF210" s="148"/>
      <c r="AG210" s="148" t="s">
        <v>205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2" x14ac:dyDescent="0.2">
      <c r="A211" s="155"/>
      <c r="B211" s="156"/>
      <c r="C211" s="243" t="s">
        <v>193</v>
      </c>
      <c r="D211" s="244"/>
      <c r="E211" s="244"/>
      <c r="F211" s="244"/>
      <c r="G211" s="244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8"/>
      <c r="AA211" s="148"/>
      <c r="AB211" s="148"/>
      <c r="AC211" s="148"/>
      <c r="AD211" s="148"/>
      <c r="AE211" s="148"/>
      <c r="AF211" s="148"/>
      <c r="AG211" s="148" t="s">
        <v>151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ht="22.5" outlineLevel="1" x14ac:dyDescent="0.2">
      <c r="A212" s="167">
        <v>101</v>
      </c>
      <c r="B212" s="168" t="s">
        <v>354</v>
      </c>
      <c r="C212" s="182" t="s">
        <v>347</v>
      </c>
      <c r="D212" s="169" t="s">
        <v>223</v>
      </c>
      <c r="E212" s="170">
        <v>1330</v>
      </c>
      <c r="F212" s="171"/>
      <c r="G212" s="172">
        <f>ROUND(E212*F212,2)</f>
        <v>0</v>
      </c>
      <c r="H212" s="171"/>
      <c r="I212" s="172">
        <f>ROUND(E212*H212,2)</f>
        <v>0</v>
      </c>
      <c r="J212" s="171"/>
      <c r="K212" s="172">
        <f>ROUND(E212*J212,2)</f>
        <v>0</v>
      </c>
      <c r="L212" s="172">
        <v>15</v>
      </c>
      <c r="M212" s="172">
        <f>G212*(1+L212/100)</f>
        <v>0</v>
      </c>
      <c r="N212" s="170">
        <v>0</v>
      </c>
      <c r="O212" s="170">
        <f>ROUND(E212*N212,2)</f>
        <v>0</v>
      </c>
      <c r="P212" s="170">
        <v>0</v>
      </c>
      <c r="Q212" s="170">
        <f>ROUND(E212*P212,2)</f>
        <v>0</v>
      </c>
      <c r="R212" s="172"/>
      <c r="S212" s="172" t="s">
        <v>146</v>
      </c>
      <c r="T212" s="173" t="s">
        <v>147</v>
      </c>
      <c r="U212" s="158">
        <v>0</v>
      </c>
      <c r="V212" s="158">
        <f>ROUND(E212*U212,2)</f>
        <v>0</v>
      </c>
      <c r="W212" s="158"/>
      <c r="X212" s="158" t="s">
        <v>148</v>
      </c>
      <c r="Y212" s="158" t="s">
        <v>149</v>
      </c>
      <c r="Z212" s="148"/>
      <c r="AA212" s="148"/>
      <c r="AB212" s="148"/>
      <c r="AC212" s="148"/>
      <c r="AD212" s="148"/>
      <c r="AE212" s="148"/>
      <c r="AF212" s="148"/>
      <c r="AG212" s="148" t="s">
        <v>150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2" x14ac:dyDescent="0.2">
      <c r="A213" s="155"/>
      <c r="B213" s="156"/>
      <c r="C213" s="243" t="s">
        <v>261</v>
      </c>
      <c r="D213" s="244"/>
      <c r="E213" s="244"/>
      <c r="F213" s="244"/>
      <c r="G213" s="244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8"/>
      <c r="AA213" s="148"/>
      <c r="AB213" s="148"/>
      <c r="AC213" s="148"/>
      <c r="AD213" s="148"/>
      <c r="AE213" s="148"/>
      <c r="AF213" s="148"/>
      <c r="AG213" s="148" t="s">
        <v>151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ht="33.75" outlineLevel="1" x14ac:dyDescent="0.2">
      <c r="A214" s="167">
        <v>102</v>
      </c>
      <c r="B214" s="168" t="s">
        <v>356</v>
      </c>
      <c r="C214" s="182" t="s">
        <v>349</v>
      </c>
      <c r="D214" s="169" t="s">
        <v>223</v>
      </c>
      <c r="E214" s="170">
        <v>400</v>
      </c>
      <c r="F214" s="171"/>
      <c r="G214" s="172">
        <f>ROUND(E214*F214,2)</f>
        <v>0</v>
      </c>
      <c r="H214" s="171"/>
      <c r="I214" s="172">
        <f>ROUND(E214*H214,2)</f>
        <v>0</v>
      </c>
      <c r="J214" s="171"/>
      <c r="K214" s="172">
        <f>ROUND(E214*J214,2)</f>
        <v>0</v>
      </c>
      <c r="L214" s="172">
        <v>15</v>
      </c>
      <c r="M214" s="172">
        <f>G214*(1+L214/100)</f>
        <v>0</v>
      </c>
      <c r="N214" s="170">
        <v>0</v>
      </c>
      <c r="O214" s="170">
        <f>ROUND(E214*N214,2)</f>
        <v>0</v>
      </c>
      <c r="P214" s="170">
        <v>0</v>
      </c>
      <c r="Q214" s="170">
        <f>ROUND(E214*P214,2)</f>
        <v>0</v>
      </c>
      <c r="R214" s="172"/>
      <c r="S214" s="172" t="s">
        <v>146</v>
      </c>
      <c r="T214" s="173" t="s">
        <v>147</v>
      </c>
      <c r="U214" s="158">
        <v>0</v>
      </c>
      <c r="V214" s="158">
        <f>ROUND(E214*U214,2)</f>
        <v>0</v>
      </c>
      <c r="W214" s="158"/>
      <c r="X214" s="158" t="s">
        <v>148</v>
      </c>
      <c r="Y214" s="158" t="s">
        <v>149</v>
      </c>
      <c r="Z214" s="148"/>
      <c r="AA214" s="148"/>
      <c r="AB214" s="148"/>
      <c r="AC214" s="148"/>
      <c r="AD214" s="148"/>
      <c r="AE214" s="148"/>
      <c r="AF214" s="148"/>
      <c r="AG214" s="148" t="s">
        <v>150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2" x14ac:dyDescent="0.2">
      <c r="A215" s="155"/>
      <c r="B215" s="156"/>
      <c r="C215" s="243" t="s">
        <v>258</v>
      </c>
      <c r="D215" s="244"/>
      <c r="E215" s="244"/>
      <c r="F215" s="244"/>
      <c r="G215" s="244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8"/>
      <c r="AA215" s="148"/>
      <c r="AB215" s="148"/>
      <c r="AC215" s="148"/>
      <c r="AD215" s="148"/>
      <c r="AE215" s="148"/>
      <c r="AF215" s="148"/>
      <c r="AG215" s="148" t="s">
        <v>151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ht="22.5" outlineLevel="1" x14ac:dyDescent="0.2">
      <c r="A216" s="167">
        <v>103</v>
      </c>
      <c r="B216" s="168" t="s">
        <v>360</v>
      </c>
      <c r="C216" s="182" t="s">
        <v>351</v>
      </c>
      <c r="D216" s="169" t="s">
        <v>145</v>
      </c>
      <c r="E216" s="170">
        <v>600</v>
      </c>
      <c r="F216" s="171"/>
      <c r="G216" s="172">
        <f>ROUND(E216*F216,2)</f>
        <v>0</v>
      </c>
      <c r="H216" s="171"/>
      <c r="I216" s="172">
        <f>ROUND(E216*H216,2)</f>
        <v>0</v>
      </c>
      <c r="J216" s="171"/>
      <c r="K216" s="172">
        <f>ROUND(E216*J216,2)</f>
        <v>0</v>
      </c>
      <c r="L216" s="172">
        <v>15</v>
      </c>
      <c r="M216" s="172">
        <f>G216*(1+L216/100)</f>
        <v>0</v>
      </c>
      <c r="N216" s="170">
        <v>0</v>
      </c>
      <c r="O216" s="170">
        <f>ROUND(E216*N216,2)</f>
        <v>0</v>
      </c>
      <c r="P216" s="170">
        <v>0</v>
      </c>
      <c r="Q216" s="170">
        <f>ROUND(E216*P216,2)</f>
        <v>0</v>
      </c>
      <c r="R216" s="172"/>
      <c r="S216" s="172" t="s">
        <v>146</v>
      </c>
      <c r="T216" s="173" t="s">
        <v>147</v>
      </c>
      <c r="U216" s="158">
        <v>0</v>
      </c>
      <c r="V216" s="158">
        <f>ROUND(E216*U216,2)</f>
        <v>0</v>
      </c>
      <c r="W216" s="158"/>
      <c r="X216" s="158" t="s">
        <v>204</v>
      </c>
      <c r="Y216" s="158" t="s">
        <v>149</v>
      </c>
      <c r="Z216" s="148"/>
      <c r="AA216" s="148"/>
      <c r="AB216" s="148"/>
      <c r="AC216" s="148"/>
      <c r="AD216" s="148"/>
      <c r="AE216" s="148"/>
      <c r="AF216" s="148"/>
      <c r="AG216" s="148" t="s">
        <v>205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2" x14ac:dyDescent="0.2">
      <c r="A217" s="155"/>
      <c r="B217" s="156"/>
      <c r="C217" s="243" t="s">
        <v>258</v>
      </c>
      <c r="D217" s="244"/>
      <c r="E217" s="244"/>
      <c r="F217" s="244"/>
      <c r="G217" s="244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8"/>
      <c r="AA217" s="148"/>
      <c r="AB217" s="148"/>
      <c r="AC217" s="148"/>
      <c r="AD217" s="148"/>
      <c r="AE217" s="148"/>
      <c r="AF217" s="148"/>
      <c r="AG217" s="148" t="s">
        <v>151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67">
        <v>104</v>
      </c>
      <c r="B218" s="168" t="s">
        <v>362</v>
      </c>
      <c r="C218" s="182" t="s">
        <v>353</v>
      </c>
      <c r="D218" s="169" t="s">
        <v>223</v>
      </c>
      <c r="E218" s="170">
        <v>1400</v>
      </c>
      <c r="F218" s="171"/>
      <c r="G218" s="172">
        <f>ROUND(E218*F218,2)</f>
        <v>0</v>
      </c>
      <c r="H218" s="171"/>
      <c r="I218" s="172">
        <f>ROUND(E218*H218,2)</f>
        <v>0</v>
      </c>
      <c r="J218" s="171"/>
      <c r="K218" s="172">
        <f>ROUND(E218*J218,2)</f>
        <v>0</v>
      </c>
      <c r="L218" s="172">
        <v>15</v>
      </c>
      <c r="M218" s="172">
        <f>G218*(1+L218/100)</f>
        <v>0</v>
      </c>
      <c r="N218" s="170">
        <v>0</v>
      </c>
      <c r="O218" s="170">
        <f>ROUND(E218*N218,2)</f>
        <v>0</v>
      </c>
      <c r="P218" s="170">
        <v>0</v>
      </c>
      <c r="Q218" s="170">
        <f>ROUND(E218*P218,2)</f>
        <v>0</v>
      </c>
      <c r="R218" s="172"/>
      <c r="S218" s="172" t="s">
        <v>146</v>
      </c>
      <c r="T218" s="173" t="s">
        <v>147</v>
      </c>
      <c r="U218" s="158">
        <v>0</v>
      </c>
      <c r="V218" s="158">
        <f>ROUND(E218*U218,2)</f>
        <v>0</v>
      </c>
      <c r="W218" s="158"/>
      <c r="X218" s="158" t="s">
        <v>148</v>
      </c>
      <c r="Y218" s="158" t="s">
        <v>149</v>
      </c>
      <c r="Z218" s="148"/>
      <c r="AA218" s="148"/>
      <c r="AB218" s="148"/>
      <c r="AC218" s="148"/>
      <c r="AD218" s="148"/>
      <c r="AE218" s="148"/>
      <c r="AF218" s="148"/>
      <c r="AG218" s="148" t="s">
        <v>150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2" x14ac:dyDescent="0.2">
      <c r="A219" s="155"/>
      <c r="B219" s="156"/>
      <c r="C219" s="243" t="s">
        <v>218</v>
      </c>
      <c r="D219" s="244"/>
      <c r="E219" s="244"/>
      <c r="F219" s="244"/>
      <c r="G219" s="244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8"/>
      <c r="AA219" s="148"/>
      <c r="AB219" s="148"/>
      <c r="AC219" s="148"/>
      <c r="AD219" s="148"/>
      <c r="AE219" s="148"/>
      <c r="AF219" s="148"/>
      <c r="AG219" s="148" t="s">
        <v>151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67">
        <v>105</v>
      </c>
      <c r="B220" s="168" t="s">
        <v>364</v>
      </c>
      <c r="C220" s="182" t="s">
        <v>260</v>
      </c>
      <c r="D220" s="169" t="s">
        <v>355</v>
      </c>
      <c r="E220" s="170">
        <v>1</v>
      </c>
      <c r="F220" s="171"/>
      <c r="G220" s="172">
        <f>ROUND(E220*F220,2)</f>
        <v>0</v>
      </c>
      <c r="H220" s="171"/>
      <c r="I220" s="172">
        <f>ROUND(E220*H220,2)</f>
        <v>0</v>
      </c>
      <c r="J220" s="171"/>
      <c r="K220" s="172">
        <f>ROUND(E220*J220,2)</f>
        <v>0</v>
      </c>
      <c r="L220" s="172">
        <v>15</v>
      </c>
      <c r="M220" s="172">
        <f>G220*(1+L220/100)</f>
        <v>0</v>
      </c>
      <c r="N220" s="170">
        <v>0</v>
      </c>
      <c r="O220" s="170">
        <f>ROUND(E220*N220,2)</f>
        <v>0</v>
      </c>
      <c r="P220" s="170">
        <v>0</v>
      </c>
      <c r="Q220" s="170">
        <f>ROUND(E220*P220,2)</f>
        <v>0</v>
      </c>
      <c r="R220" s="172"/>
      <c r="S220" s="172" t="s">
        <v>146</v>
      </c>
      <c r="T220" s="173" t="s">
        <v>147</v>
      </c>
      <c r="U220" s="158">
        <v>0</v>
      </c>
      <c r="V220" s="158">
        <f>ROUND(E220*U220,2)</f>
        <v>0</v>
      </c>
      <c r="W220" s="158"/>
      <c r="X220" s="158" t="s">
        <v>148</v>
      </c>
      <c r="Y220" s="158" t="s">
        <v>149</v>
      </c>
      <c r="Z220" s="148"/>
      <c r="AA220" s="148"/>
      <c r="AB220" s="148"/>
      <c r="AC220" s="148"/>
      <c r="AD220" s="148"/>
      <c r="AE220" s="148"/>
      <c r="AF220" s="148"/>
      <c r="AG220" s="148" t="s">
        <v>150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2" x14ac:dyDescent="0.2">
      <c r="A221" s="155"/>
      <c r="B221" s="156"/>
      <c r="C221" s="243" t="s">
        <v>218</v>
      </c>
      <c r="D221" s="244"/>
      <c r="E221" s="244"/>
      <c r="F221" s="244"/>
      <c r="G221" s="244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8"/>
      <c r="AA221" s="148"/>
      <c r="AB221" s="148"/>
      <c r="AC221" s="148"/>
      <c r="AD221" s="148"/>
      <c r="AE221" s="148"/>
      <c r="AF221" s="148"/>
      <c r="AG221" s="148" t="s">
        <v>151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67">
        <v>106</v>
      </c>
      <c r="B222" s="168" t="s">
        <v>366</v>
      </c>
      <c r="C222" s="182" t="s">
        <v>357</v>
      </c>
      <c r="D222" s="169" t="s">
        <v>358</v>
      </c>
      <c r="E222" s="170">
        <v>50</v>
      </c>
      <c r="F222" s="171"/>
      <c r="G222" s="172">
        <f>ROUND(E222*F222,2)</f>
        <v>0</v>
      </c>
      <c r="H222" s="171"/>
      <c r="I222" s="172">
        <f>ROUND(E222*H222,2)</f>
        <v>0</v>
      </c>
      <c r="J222" s="171"/>
      <c r="K222" s="172">
        <f>ROUND(E222*J222,2)</f>
        <v>0</v>
      </c>
      <c r="L222" s="172">
        <v>15</v>
      </c>
      <c r="M222" s="172">
        <f>G222*(1+L222/100)</f>
        <v>0</v>
      </c>
      <c r="N222" s="170">
        <v>0</v>
      </c>
      <c r="O222" s="170">
        <f>ROUND(E222*N222,2)</f>
        <v>0</v>
      </c>
      <c r="P222" s="170">
        <v>0</v>
      </c>
      <c r="Q222" s="170">
        <f>ROUND(E222*P222,2)</f>
        <v>0</v>
      </c>
      <c r="R222" s="172"/>
      <c r="S222" s="172" t="s">
        <v>146</v>
      </c>
      <c r="T222" s="173" t="s">
        <v>147</v>
      </c>
      <c r="U222" s="158">
        <v>0</v>
      </c>
      <c r="V222" s="158">
        <f>ROUND(E222*U222,2)</f>
        <v>0</v>
      </c>
      <c r="W222" s="158"/>
      <c r="X222" s="158" t="s">
        <v>148</v>
      </c>
      <c r="Y222" s="158" t="s">
        <v>149</v>
      </c>
      <c r="Z222" s="148"/>
      <c r="AA222" s="148"/>
      <c r="AB222" s="148"/>
      <c r="AC222" s="148"/>
      <c r="AD222" s="148"/>
      <c r="AE222" s="148"/>
      <c r="AF222" s="148"/>
      <c r="AG222" s="148" t="s">
        <v>150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2" x14ac:dyDescent="0.2">
      <c r="A223" s="155"/>
      <c r="B223" s="156"/>
      <c r="C223" s="243" t="s">
        <v>359</v>
      </c>
      <c r="D223" s="244"/>
      <c r="E223" s="244"/>
      <c r="F223" s="244"/>
      <c r="G223" s="244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8"/>
      <c r="AA223" s="148"/>
      <c r="AB223" s="148"/>
      <c r="AC223" s="148"/>
      <c r="AD223" s="148"/>
      <c r="AE223" s="148"/>
      <c r="AF223" s="148"/>
      <c r="AG223" s="148" t="s">
        <v>151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67">
        <v>107</v>
      </c>
      <c r="B224" s="168" t="s">
        <v>369</v>
      </c>
      <c r="C224" s="182" t="s">
        <v>361</v>
      </c>
      <c r="D224" s="169" t="s">
        <v>358</v>
      </c>
      <c r="E224" s="170">
        <v>50</v>
      </c>
      <c r="F224" s="171"/>
      <c r="G224" s="172">
        <f>ROUND(E224*F224,2)</f>
        <v>0</v>
      </c>
      <c r="H224" s="171"/>
      <c r="I224" s="172">
        <f>ROUND(E224*H224,2)</f>
        <v>0</v>
      </c>
      <c r="J224" s="171"/>
      <c r="K224" s="172">
        <f>ROUND(E224*J224,2)</f>
        <v>0</v>
      </c>
      <c r="L224" s="172">
        <v>15</v>
      </c>
      <c r="M224" s="172">
        <f>G224*(1+L224/100)</f>
        <v>0</v>
      </c>
      <c r="N224" s="170">
        <v>0</v>
      </c>
      <c r="O224" s="170">
        <f>ROUND(E224*N224,2)</f>
        <v>0</v>
      </c>
      <c r="P224" s="170">
        <v>0</v>
      </c>
      <c r="Q224" s="170">
        <f>ROUND(E224*P224,2)</f>
        <v>0</v>
      </c>
      <c r="R224" s="172"/>
      <c r="S224" s="172" t="s">
        <v>146</v>
      </c>
      <c r="T224" s="173" t="s">
        <v>147</v>
      </c>
      <c r="U224" s="158">
        <v>0</v>
      </c>
      <c r="V224" s="158">
        <f>ROUND(E224*U224,2)</f>
        <v>0</v>
      </c>
      <c r="W224" s="158"/>
      <c r="X224" s="158" t="s">
        <v>204</v>
      </c>
      <c r="Y224" s="158" t="s">
        <v>149</v>
      </c>
      <c r="Z224" s="148"/>
      <c r="AA224" s="148"/>
      <c r="AB224" s="148"/>
      <c r="AC224" s="148"/>
      <c r="AD224" s="148"/>
      <c r="AE224" s="148"/>
      <c r="AF224" s="148"/>
      <c r="AG224" s="148" t="s">
        <v>205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2" x14ac:dyDescent="0.2">
      <c r="A225" s="155"/>
      <c r="B225" s="156"/>
      <c r="C225" s="243" t="s">
        <v>359</v>
      </c>
      <c r="D225" s="244"/>
      <c r="E225" s="244"/>
      <c r="F225" s="244"/>
      <c r="G225" s="244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8"/>
      <c r="AA225" s="148"/>
      <c r="AB225" s="148"/>
      <c r="AC225" s="148"/>
      <c r="AD225" s="148"/>
      <c r="AE225" s="148"/>
      <c r="AF225" s="148"/>
      <c r="AG225" s="148" t="s">
        <v>151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67">
        <v>108</v>
      </c>
      <c r="B226" s="168" t="s">
        <v>371</v>
      </c>
      <c r="C226" s="182" t="s">
        <v>363</v>
      </c>
      <c r="D226" s="169" t="s">
        <v>145</v>
      </c>
      <c r="E226" s="170">
        <v>25</v>
      </c>
      <c r="F226" s="171"/>
      <c r="G226" s="172">
        <f>ROUND(E226*F226,2)</f>
        <v>0</v>
      </c>
      <c r="H226" s="171"/>
      <c r="I226" s="172">
        <f>ROUND(E226*H226,2)</f>
        <v>0</v>
      </c>
      <c r="J226" s="171"/>
      <c r="K226" s="172">
        <f>ROUND(E226*J226,2)</f>
        <v>0</v>
      </c>
      <c r="L226" s="172">
        <v>15</v>
      </c>
      <c r="M226" s="172">
        <f>G226*(1+L226/100)</f>
        <v>0</v>
      </c>
      <c r="N226" s="170">
        <v>0</v>
      </c>
      <c r="O226" s="170">
        <f>ROUND(E226*N226,2)</f>
        <v>0</v>
      </c>
      <c r="P226" s="170">
        <v>0</v>
      </c>
      <c r="Q226" s="170">
        <f>ROUND(E226*P226,2)</f>
        <v>0</v>
      </c>
      <c r="R226" s="172"/>
      <c r="S226" s="172" t="s">
        <v>146</v>
      </c>
      <c r="T226" s="173" t="s">
        <v>147</v>
      </c>
      <c r="U226" s="158">
        <v>0</v>
      </c>
      <c r="V226" s="158">
        <f>ROUND(E226*U226,2)</f>
        <v>0</v>
      </c>
      <c r="W226" s="158"/>
      <c r="X226" s="158" t="s">
        <v>148</v>
      </c>
      <c r="Y226" s="158" t="s">
        <v>149</v>
      </c>
      <c r="Z226" s="148"/>
      <c r="AA226" s="148"/>
      <c r="AB226" s="148"/>
      <c r="AC226" s="148"/>
      <c r="AD226" s="148"/>
      <c r="AE226" s="148"/>
      <c r="AF226" s="148"/>
      <c r="AG226" s="148" t="s">
        <v>150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2" x14ac:dyDescent="0.2">
      <c r="A227" s="155"/>
      <c r="B227" s="156"/>
      <c r="C227" s="243" t="s">
        <v>258</v>
      </c>
      <c r="D227" s="244"/>
      <c r="E227" s="244"/>
      <c r="F227" s="244"/>
      <c r="G227" s="244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8"/>
      <c r="AA227" s="148"/>
      <c r="AB227" s="148"/>
      <c r="AC227" s="148"/>
      <c r="AD227" s="148"/>
      <c r="AE227" s="148"/>
      <c r="AF227" s="148"/>
      <c r="AG227" s="148" t="s">
        <v>151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67">
        <v>109</v>
      </c>
      <c r="B228" s="168" t="s">
        <v>375</v>
      </c>
      <c r="C228" s="182" t="s">
        <v>365</v>
      </c>
      <c r="D228" s="169" t="s">
        <v>145</v>
      </c>
      <c r="E228" s="170">
        <v>200</v>
      </c>
      <c r="F228" s="171"/>
      <c r="G228" s="172">
        <f>ROUND(E228*F228,2)</f>
        <v>0</v>
      </c>
      <c r="H228" s="171"/>
      <c r="I228" s="172">
        <f>ROUND(E228*H228,2)</f>
        <v>0</v>
      </c>
      <c r="J228" s="171"/>
      <c r="K228" s="172">
        <f>ROUND(E228*J228,2)</f>
        <v>0</v>
      </c>
      <c r="L228" s="172">
        <v>15</v>
      </c>
      <c r="M228" s="172">
        <f>G228*(1+L228/100)</f>
        <v>0</v>
      </c>
      <c r="N228" s="170">
        <v>0</v>
      </c>
      <c r="O228" s="170">
        <f>ROUND(E228*N228,2)</f>
        <v>0</v>
      </c>
      <c r="P228" s="170">
        <v>0</v>
      </c>
      <c r="Q228" s="170">
        <f>ROUND(E228*P228,2)</f>
        <v>0</v>
      </c>
      <c r="R228" s="172"/>
      <c r="S228" s="172" t="s">
        <v>146</v>
      </c>
      <c r="T228" s="173" t="s">
        <v>147</v>
      </c>
      <c r="U228" s="158">
        <v>0</v>
      </c>
      <c r="V228" s="158">
        <f>ROUND(E228*U228,2)</f>
        <v>0</v>
      </c>
      <c r="W228" s="158"/>
      <c r="X228" s="158" t="s">
        <v>148</v>
      </c>
      <c r="Y228" s="158" t="s">
        <v>149</v>
      </c>
      <c r="Z228" s="148"/>
      <c r="AA228" s="148"/>
      <c r="AB228" s="148"/>
      <c r="AC228" s="148"/>
      <c r="AD228" s="148"/>
      <c r="AE228" s="148"/>
      <c r="AF228" s="148"/>
      <c r="AG228" s="148" t="s">
        <v>150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2" x14ac:dyDescent="0.2">
      <c r="A229" s="155"/>
      <c r="B229" s="156"/>
      <c r="C229" s="243" t="s">
        <v>258</v>
      </c>
      <c r="D229" s="244"/>
      <c r="E229" s="244"/>
      <c r="F229" s="244"/>
      <c r="G229" s="244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8"/>
      <c r="AA229" s="148"/>
      <c r="AB229" s="148"/>
      <c r="AC229" s="148"/>
      <c r="AD229" s="148"/>
      <c r="AE229" s="148"/>
      <c r="AF229" s="148"/>
      <c r="AG229" s="148" t="s">
        <v>151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67">
        <v>110</v>
      </c>
      <c r="B230" s="168" t="s">
        <v>377</v>
      </c>
      <c r="C230" s="182" t="s">
        <v>367</v>
      </c>
      <c r="D230" s="169" t="s">
        <v>368</v>
      </c>
      <c r="E230" s="170">
        <v>2</v>
      </c>
      <c r="F230" s="171"/>
      <c r="G230" s="172">
        <f>ROUND(E230*F230,2)</f>
        <v>0</v>
      </c>
      <c r="H230" s="171"/>
      <c r="I230" s="172">
        <f>ROUND(E230*H230,2)</f>
        <v>0</v>
      </c>
      <c r="J230" s="171"/>
      <c r="K230" s="172">
        <f>ROUND(E230*J230,2)</f>
        <v>0</v>
      </c>
      <c r="L230" s="172">
        <v>15</v>
      </c>
      <c r="M230" s="172">
        <f>G230*(1+L230/100)</f>
        <v>0</v>
      </c>
      <c r="N230" s="170">
        <v>0</v>
      </c>
      <c r="O230" s="170">
        <f>ROUND(E230*N230,2)</f>
        <v>0</v>
      </c>
      <c r="P230" s="170">
        <v>0</v>
      </c>
      <c r="Q230" s="170">
        <f>ROUND(E230*P230,2)</f>
        <v>0</v>
      </c>
      <c r="R230" s="172"/>
      <c r="S230" s="172" t="s">
        <v>146</v>
      </c>
      <c r="T230" s="173" t="s">
        <v>147</v>
      </c>
      <c r="U230" s="158">
        <v>0</v>
      </c>
      <c r="V230" s="158">
        <f>ROUND(E230*U230,2)</f>
        <v>0</v>
      </c>
      <c r="W230" s="158"/>
      <c r="X230" s="158" t="s">
        <v>148</v>
      </c>
      <c r="Y230" s="158" t="s">
        <v>149</v>
      </c>
      <c r="Z230" s="148"/>
      <c r="AA230" s="148"/>
      <c r="AB230" s="148"/>
      <c r="AC230" s="148"/>
      <c r="AD230" s="148"/>
      <c r="AE230" s="148"/>
      <c r="AF230" s="148"/>
      <c r="AG230" s="148" t="s">
        <v>150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2" x14ac:dyDescent="0.2">
      <c r="A231" s="155"/>
      <c r="B231" s="156"/>
      <c r="C231" s="243" t="s">
        <v>258</v>
      </c>
      <c r="D231" s="244"/>
      <c r="E231" s="244"/>
      <c r="F231" s="244"/>
      <c r="G231" s="244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8"/>
      <c r="AA231" s="148"/>
      <c r="AB231" s="148"/>
      <c r="AC231" s="148"/>
      <c r="AD231" s="148"/>
      <c r="AE231" s="148"/>
      <c r="AF231" s="148"/>
      <c r="AG231" s="148" t="s">
        <v>151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x14ac:dyDescent="0.2">
      <c r="A232" s="160" t="s">
        <v>142</v>
      </c>
      <c r="B232" s="161" t="s">
        <v>112</v>
      </c>
      <c r="C232" s="181" t="s">
        <v>113</v>
      </c>
      <c r="D232" s="162"/>
      <c r="E232" s="163"/>
      <c r="F232" s="164"/>
      <c r="G232" s="164">
        <f>SUMIF(AG233:AG241,"&lt;&gt;NOR",G233:G241)</f>
        <v>0</v>
      </c>
      <c r="H232" s="164"/>
      <c r="I232" s="164">
        <f>SUM(I233:I240)</f>
        <v>0</v>
      </c>
      <c r="J232" s="164"/>
      <c r="K232" s="164">
        <f>SUM(K233:K240)</f>
        <v>0</v>
      </c>
      <c r="L232" s="164"/>
      <c r="M232" s="164">
        <f>SUM(M233:M240)</f>
        <v>0</v>
      </c>
      <c r="N232" s="163"/>
      <c r="O232" s="163">
        <f>SUM(O233:O240)</f>
        <v>0</v>
      </c>
      <c r="P232" s="163"/>
      <c r="Q232" s="163">
        <f>SUM(Q233:Q240)</f>
        <v>0</v>
      </c>
      <c r="R232" s="164"/>
      <c r="S232" s="164"/>
      <c r="T232" s="165"/>
      <c r="U232" s="159"/>
      <c r="V232" s="159">
        <f>SUM(V233:V240)</f>
        <v>0</v>
      </c>
      <c r="W232" s="159"/>
      <c r="X232" s="159"/>
      <c r="Y232" s="159"/>
      <c r="AG232" t="s">
        <v>143</v>
      </c>
    </row>
    <row r="233" spans="1:60" outlineLevel="1" x14ac:dyDescent="0.2">
      <c r="A233" s="174">
        <v>111</v>
      </c>
      <c r="B233" s="175" t="s">
        <v>379</v>
      </c>
      <c r="C233" s="183" t="s">
        <v>370</v>
      </c>
      <c r="D233" s="176" t="s">
        <v>358</v>
      </c>
      <c r="E233" s="177">
        <v>40</v>
      </c>
      <c r="F233" s="178"/>
      <c r="G233" s="179">
        <f t="shared" ref="G233:G240" si="0">ROUND(E233*F233,2)</f>
        <v>0</v>
      </c>
      <c r="H233" s="178"/>
      <c r="I233" s="179">
        <f t="shared" ref="I233:I240" si="1">ROUND(E233*H233,2)</f>
        <v>0</v>
      </c>
      <c r="J233" s="178"/>
      <c r="K233" s="179">
        <f t="shared" ref="K233:K240" si="2">ROUND(E233*J233,2)</f>
        <v>0</v>
      </c>
      <c r="L233" s="179">
        <v>15</v>
      </c>
      <c r="M233" s="179">
        <f t="shared" ref="M233:M240" si="3">G233*(1+L233/100)</f>
        <v>0</v>
      </c>
      <c r="N233" s="177">
        <v>0</v>
      </c>
      <c r="O233" s="177">
        <f t="shared" ref="O233:O240" si="4">ROUND(E233*N233,2)</f>
        <v>0</v>
      </c>
      <c r="P233" s="177">
        <v>0</v>
      </c>
      <c r="Q233" s="177">
        <f t="shared" ref="Q233:Q240" si="5">ROUND(E233*P233,2)</f>
        <v>0</v>
      </c>
      <c r="R233" s="179"/>
      <c r="S233" s="179" t="s">
        <v>146</v>
      </c>
      <c r="T233" s="180" t="s">
        <v>147</v>
      </c>
      <c r="U233" s="158">
        <v>0</v>
      </c>
      <c r="V233" s="158">
        <f t="shared" ref="V233:V240" si="6">ROUND(E233*U233,2)</f>
        <v>0</v>
      </c>
      <c r="W233" s="158"/>
      <c r="X233" s="158" t="s">
        <v>148</v>
      </c>
      <c r="Y233" s="158" t="s">
        <v>149</v>
      </c>
      <c r="Z233" s="148"/>
      <c r="AA233" s="148"/>
      <c r="AB233" s="148"/>
      <c r="AC233" s="148"/>
      <c r="AD233" s="148"/>
      <c r="AE233" s="148"/>
      <c r="AF233" s="148"/>
      <c r="AG233" s="148" t="s">
        <v>150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74">
        <v>112</v>
      </c>
      <c r="B234" s="175" t="s">
        <v>381</v>
      </c>
      <c r="C234" s="183" t="s">
        <v>372</v>
      </c>
      <c r="D234" s="176" t="s">
        <v>358</v>
      </c>
      <c r="E234" s="177">
        <v>32</v>
      </c>
      <c r="F234" s="178"/>
      <c r="G234" s="179">
        <f t="shared" si="0"/>
        <v>0</v>
      </c>
      <c r="H234" s="178"/>
      <c r="I234" s="179">
        <f t="shared" si="1"/>
        <v>0</v>
      </c>
      <c r="J234" s="178"/>
      <c r="K234" s="179">
        <f t="shared" si="2"/>
        <v>0</v>
      </c>
      <c r="L234" s="179">
        <v>15</v>
      </c>
      <c r="M234" s="179">
        <f t="shared" si="3"/>
        <v>0</v>
      </c>
      <c r="N234" s="177">
        <v>0</v>
      </c>
      <c r="O234" s="177">
        <f t="shared" si="4"/>
        <v>0</v>
      </c>
      <c r="P234" s="177">
        <v>0</v>
      </c>
      <c r="Q234" s="177">
        <f t="shared" si="5"/>
        <v>0</v>
      </c>
      <c r="R234" s="179"/>
      <c r="S234" s="179" t="s">
        <v>146</v>
      </c>
      <c r="T234" s="180" t="s">
        <v>147</v>
      </c>
      <c r="U234" s="158">
        <v>0</v>
      </c>
      <c r="V234" s="158">
        <f t="shared" si="6"/>
        <v>0</v>
      </c>
      <c r="W234" s="158"/>
      <c r="X234" s="158" t="s">
        <v>373</v>
      </c>
      <c r="Y234" s="158" t="s">
        <v>149</v>
      </c>
      <c r="Z234" s="148"/>
      <c r="AA234" s="148"/>
      <c r="AB234" s="148"/>
      <c r="AC234" s="148"/>
      <c r="AD234" s="148"/>
      <c r="AE234" s="148"/>
      <c r="AF234" s="148"/>
      <c r="AG234" s="148" t="s">
        <v>374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74">
        <v>113</v>
      </c>
      <c r="B235" s="175" t="s">
        <v>383</v>
      </c>
      <c r="C235" s="183" t="s">
        <v>376</v>
      </c>
      <c r="D235" s="176" t="s">
        <v>358</v>
      </c>
      <c r="E235" s="177">
        <v>16</v>
      </c>
      <c r="F235" s="178"/>
      <c r="G235" s="179">
        <f t="shared" si="0"/>
        <v>0</v>
      </c>
      <c r="H235" s="178"/>
      <c r="I235" s="179">
        <f t="shared" si="1"/>
        <v>0</v>
      </c>
      <c r="J235" s="178"/>
      <c r="K235" s="179">
        <f t="shared" si="2"/>
        <v>0</v>
      </c>
      <c r="L235" s="179">
        <v>15</v>
      </c>
      <c r="M235" s="179">
        <f t="shared" si="3"/>
        <v>0</v>
      </c>
      <c r="N235" s="177">
        <v>0</v>
      </c>
      <c r="O235" s="177">
        <f t="shared" si="4"/>
        <v>0</v>
      </c>
      <c r="P235" s="177">
        <v>0</v>
      </c>
      <c r="Q235" s="177">
        <f t="shared" si="5"/>
        <v>0</v>
      </c>
      <c r="R235" s="179"/>
      <c r="S235" s="179" t="s">
        <v>146</v>
      </c>
      <c r="T235" s="180" t="s">
        <v>147</v>
      </c>
      <c r="U235" s="158">
        <v>0</v>
      </c>
      <c r="V235" s="158">
        <f t="shared" si="6"/>
        <v>0</v>
      </c>
      <c r="W235" s="158"/>
      <c r="X235" s="158" t="s">
        <v>204</v>
      </c>
      <c r="Y235" s="158" t="s">
        <v>149</v>
      </c>
      <c r="Z235" s="148"/>
      <c r="AA235" s="148"/>
      <c r="AB235" s="148"/>
      <c r="AC235" s="148"/>
      <c r="AD235" s="148"/>
      <c r="AE235" s="148"/>
      <c r="AF235" s="148"/>
      <c r="AG235" s="148" t="s">
        <v>205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74">
        <v>114</v>
      </c>
      <c r="B236" s="175" t="s">
        <v>516</v>
      </c>
      <c r="C236" s="183" t="s">
        <v>378</v>
      </c>
      <c r="D236" s="176" t="s">
        <v>358</v>
      </c>
      <c r="E236" s="177">
        <v>8</v>
      </c>
      <c r="F236" s="178"/>
      <c r="G236" s="179">
        <f t="shared" si="0"/>
        <v>0</v>
      </c>
      <c r="H236" s="178"/>
      <c r="I236" s="179">
        <f t="shared" si="1"/>
        <v>0</v>
      </c>
      <c r="J236" s="178"/>
      <c r="K236" s="179">
        <f t="shared" si="2"/>
        <v>0</v>
      </c>
      <c r="L236" s="179">
        <v>15</v>
      </c>
      <c r="M236" s="179">
        <f t="shared" si="3"/>
        <v>0</v>
      </c>
      <c r="N236" s="177">
        <v>0</v>
      </c>
      <c r="O236" s="177">
        <f t="shared" si="4"/>
        <v>0</v>
      </c>
      <c r="P236" s="177">
        <v>0</v>
      </c>
      <c r="Q236" s="177">
        <f t="shared" si="5"/>
        <v>0</v>
      </c>
      <c r="R236" s="179"/>
      <c r="S236" s="179" t="s">
        <v>146</v>
      </c>
      <c r="T236" s="180" t="s">
        <v>147</v>
      </c>
      <c r="U236" s="158">
        <v>0</v>
      </c>
      <c r="V236" s="158">
        <f t="shared" si="6"/>
        <v>0</v>
      </c>
      <c r="W236" s="158"/>
      <c r="X236" s="158" t="s">
        <v>148</v>
      </c>
      <c r="Y236" s="158" t="s">
        <v>149</v>
      </c>
      <c r="Z236" s="148"/>
      <c r="AA236" s="148"/>
      <c r="AB236" s="148"/>
      <c r="AC236" s="148"/>
      <c r="AD236" s="148"/>
      <c r="AE236" s="148"/>
      <c r="AF236" s="148"/>
      <c r="AG236" s="148" t="s">
        <v>150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74">
        <v>115</v>
      </c>
      <c r="B237" s="175" t="s">
        <v>528</v>
      </c>
      <c r="C237" s="183" t="s">
        <v>529</v>
      </c>
      <c r="D237" s="176" t="s">
        <v>358</v>
      </c>
      <c r="E237" s="177">
        <v>20</v>
      </c>
      <c r="F237" s="178"/>
      <c r="G237" s="179">
        <f t="shared" si="0"/>
        <v>0</v>
      </c>
      <c r="H237" s="178"/>
      <c r="I237" s="179">
        <f t="shared" si="1"/>
        <v>0</v>
      </c>
      <c r="J237" s="178"/>
      <c r="K237" s="179">
        <f t="shared" si="2"/>
        <v>0</v>
      </c>
      <c r="L237" s="179"/>
      <c r="M237" s="179"/>
      <c r="N237" s="177"/>
      <c r="O237" s="177"/>
      <c r="P237" s="177"/>
      <c r="Q237" s="177"/>
      <c r="R237" s="179"/>
      <c r="S237" s="179" t="s">
        <v>146</v>
      </c>
      <c r="T237" s="180"/>
      <c r="U237" s="158"/>
      <c r="V237" s="158"/>
      <c r="W237" s="158"/>
      <c r="X237" s="158"/>
      <c r="Y237" s="15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74">
        <v>116</v>
      </c>
      <c r="B238" s="175" t="s">
        <v>530</v>
      </c>
      <c r="C238" s="183" t="s">
        <v>380</v>
      </c>
      <c r="D238" s="176" t="s">
        <v>358</v>
      </c>
      <c r="E238" s="177">
        <v>16</v>
      </c>
      <c r="F238" s="178"/>
      <c r="G238" s="179">
        <f t="shared" si="0"/>
        <v>0</v>
      </c>
      <c r="H238" s="178"/>
      <c r="I238" s="179">
        <f t="shared" si="1"/>
        <v>0</v>
      </c>
      <c r="J238" s="178"/>
      <c r="K238" s="179">
        <f t="shared" si="2"/>
        <v>0</v>
      </c>
      <c r="L238" s="179">
        <v>15</v>
      </c>
      <c r="M238" s="179">
        <f t="shared" si="3"/>
        <v>0</v>
      </c>
      <c r="N238" s="177">
        <v>0</v>
      </c>
      <c r="O238" s="177">
        <f t="shared" si="4"/>
        <v>0</v>
      </c>
      <c r="P238" s="177">
        <v>0</v>
      </c>
      <c r="Q238" s="177">
        <f t="shared" si="5"/>
        <v>0</v>
      </c>
      <c r="R238" s="179"/>
      <c r="S238" s="179" t="s">
        <v>146</v>
      </c>
      <c r="T238" s="180" t="s">
        <v>147</v>
      </c>
      <c r="U238" s="158">
        <v>0</v>
      </c>
      <c r="V238" s="158">
        <f t="shared" si="6"/>
        <v>0</v>
      </c>
      <c r="W238" s="158"/>
      <c r="X238" s="158" t="s">
        <v>148</v>
      </c>
      <c r="Y238" s="158" t="s">
        <v>149</v>
      </c>
      <c r="Z238" s="148"/>
      <c r="AA238" s="148"/>
      <c r="AB238" s="148"/>
      <c r="AC238" s="148"/>
      <c r="AD238" s="148"/>
      <c r="AE238" s="148"/>
      <c r="AF238" s="148"/>
      <c r="AG238" s="148" t="s">
        <v>150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74">
        <v>117</v>
      </c>
      <c r="B239" s="175" t="s">
        <v>531</v>
      </c>
      <c r="C239" s="183" t="s">
        <v>382</v>
      </c>
      <c r="D239" s="176" t="s">
        <v>358</v>
      </c>
      <c r="E239" s="177">
        <v>8</v>
      </c>
      <c r="F239" s="178"/>
      <c r="G239" s="179">
        <f t="shared" si="0"/>
        <v>0</v>
      </c>
      <c r="H239" s="178"/>
      <c r="I239" s="179">
        <f t="shared" si="1"/>
        <v>0</v>
      </c>
      <c r="J239" s="178"/>
      <c r="K239" s="179">
        <f t="shared" si="2"/>
        <v>0</v>
      </c>
      <c r="L239" s="179">
        <v>15</v>
      </c>
      <c r="M239" s="179">
        <f t="shared" si="3"/>
        <v>0</v>
      </c>
      <c r="N239" s="177">
        <v>0</v>
      </c>
      <c r="O239" s="177">
        <f t="shared" si="4"/>
        <v>0</v>
      </c>
      <c r="P239" s="177">
        <v>0</v>
      </c>
      <c r="Q239" s="177">
        <f t="shared" si="5"/>
        <v>0</v>
      </c>
      <c r="R239" s="179"/>
      <c r="S239" s="179" t="s">
        <v>146</v>
      </c>
      <c r="T239" s="180" t="s">
        <v>147</v>
      </c>
      <c r="U239" s="158">
        <v>0</v>
      </c>
      <c r="V239" s="158">
        <f t="shared" si="6"/>
        <v>0</v>
      </c>
      <c r="W239" s="158"/>
      <c r="X239" s="158" t="s">
        <v>148</v>
      </c>
      <c r="Y239" s="158" t="s">
        <v>149</v>
      </c>
      <c r="Z239" s="148"/>
      <c r="AA239" s="148"/>
      <c r="AB239" s="148"/>
      <c r="AC239" s="148"/>
      <c r="AD239" s="148"/>
      <c r="AE239" s="148"/>
      <c r="AF239" s="148"/>
      <c r="AG239" s="148" t="s">
        <v>150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74">
        <v>118</v>
      </c>
      <c r="B240" s="175" t="s">
        <v>532</v>
      </c>
      <c r="C240" s="182" t="s">
        <v>384</v>
      </c>
      <c r="D240" s="169" t="s">
        <v>358</v>
      </c>
      <c r="E240" s="170">
        <v>32</v>
      </c>
      <c r="F240" s="171"/>
      <c r="G240" s="172">
        <f t="shared" si="0"/>
        <v>0</v>
      </c>
      <c r="H240" s="171"/>
      <c r="I240" s="172">
        <f t="shared" si="1"/>
        <v>0</v>
      </c>
      <c r="J240" s="171"/>
      <c r="K240" s="172">
        <f t="shared" si="2"/>
        <v>0</v>
      </c>
      <c r="L240" s="172">
        <v>15</v>
      </c>
      <c r="M240" s="172">
        <f t="shared" si="3"/>
        <v>0</v>
      </c>
      <c r="N240" s="170">
        <v>0</v>
      </c>
      <c r="O240" s="170">
        <f t="shared" si="4"/>
        <v>0</v>
      </c>
      <c r="P240" s="170">
        <v>0</v>
      </c>
      <c r="Q240" s="170">
        <f t="shared" si="5"/>
        <v>0</v>
      </c>
      <c r="R240" s="172"/>
      <c r="S240" s="172" t="s">
        <v>146</v>
      </c>
      <c r="T240" s="173" t="s">
        <v>147</v>
      </c>
      <c r="U240" s="158">
        <v>0</v>
      </c>
      <c r="V240" s="158">
        <f t="shared" si="6"/>
        <v>0</v>
      </c>
      <c r="W240" s="158"/>
      <c r="X240" s="158" t="s">
        <v>148</v>
      </c>
      <c r="Y240" s="158" t="s">
        <v>149</v>
      </c>
      <c r="Z240" s="148"/>
      <c r="AA240" s="148"/>
      <c r="AB240" s="148"/>
      <c r="AC240" s="148"/>
      <c r="AD240" s="148"/>
      <c r="AE240" s="148"/>
      <c r="AF240" s="148"/>
      <c r="AG240" s="148" t="s">
        <v>150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74">
        <v>119</v>
      </c>
      <c r="B241" s="175" t="s">
        <v>533</v>
      </c>
      <c r="C241" s="182" t="s">
        <v>517</v>
      </c>
      <c r="D241" s="169" t="s">
        <v>358</v>
      </c>
      <c r="E241" s="170">
        <v>33</v>
      </c>
      <c r="F241" s="171"/>
      <c r="G241" s="172">
        <f t="shared" ref="G241" si="7">ROUND(E241*F241,2)</f>
        <v>0</v>
      </c>
      <c r="H241" s="171"/>
      <c r="I241" s="172">
        <f t="shared" ref="I241" si="8">ROUND(E241*H241,2)</f>
        <v>0</v>
      </c>
      <c r="J241" s="171"/>
      <c r="K241" s="172">
        <f t="shared" ref="K241" si="9">ROUND(E241*J241,2)</f>
        <v>0</v>
      </c>
      <c r="L241" s="172">
        <v>16</v>
      </c>
      <c r="M241" s="172">
        <f t="shared" ref="M241" si="10">G241*(1+L241/100)</f>
        <v>0</v>
      </c>
      <c r="N241" s="170">
        <v>1</v>
      </c>
      <c r="O241" s="170">
        <f t="shared" ref="O241" si="11">ROUND(E241*N241,2)</f>
        <v>33</v>
      </c>
      <c r="P241" s="170">
        <v>1</v>
      </c>
      <c r="Q241" s="170">
        <f t="shared" ref="Q241" si="12">ROUND(E241*P241,2)</f>
        <v>33</v>
      </c>
      <c r="R241" s="172"/>
      <c r="S241" s="172" t="s">
        <v>146</v>
      </c>
      <c r="T241" s="158"/>
      <c r="U241" s="158"/>
      <c r="V241" s="158"/>
      <c r="W241" s="158"/>
      <c r="X241" s="158"/>
      <c r="Y241" s="15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x14ac:dyDescent="0.2">
      <c r="A242" s="3"/>
      <c r="B242" s="4"/>
      <c r="C242" s="184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AE242">
        <v>15</v>
      </c>
      <c r="AF242">
        <v>21</v>
      </c>
      <c r="AG242" t="s">
        <v>128</v>
      </c>
    </row>
    <row r="243" spans="1:60" x14ac:dyDescent="0.2">
      <c r="A243" s="151"/>
      <c r="B243" s="152" t="s">
        <v>29</v>
      </c>
      <c r="C243" s="185"/>
      <c r="D243" s="153"/>
      <c r="E243" s="154"/>
      <c r="F243" s="154"/>
      <c r="G243" s="166">
        <f>G8+G65+G98+G181+G232</f>
        <v>0</v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AE243">
        <f>SUMIF(L7:L240,AE242,G7:G240)</f>
        <v>0</v>
      </c>
      <c r="AF243">
        <f>SUMIF(L7:L240,AF242,G7:G240)</f>
        <v>0</v>
      </c>
      <c r="AG243" t="s">
        <v>385</v>
      </c>
    </row>
    <row r="244" spans="1:60" x14ac:dyDescent="0.2">
      <c r="C244" s="186"/>
      <c r="D244" s="10"/>
      <c r="AG244" t="s">
        <v>386</v>
      </c>
    </row>
    <row r="245" spans="1:60" x14ac:dyDescent="0.2">
      <c r="D245" s="10"/>
    </row>
    <row r="246" spans="1:60" x14ac:dyDescent="0.2">
      <c r="D246" s="10"/>
    </row>
    <row r="247" spans="1:60" x14ac:dyDescent="0.2">
      <c r="D247" s="10"/>
    </row>
    <row r="248" spans="1:60" x14ac:dyDescent="0.2">
      <c r="D248" s="10"/>
    </row>
    <row r="249" spans="1:60" x14ac:dyDescent="0.2">
      <c r="D249" s="10"/>
    </row>
    <row r="250" spans="1:60" x14ac:dyDescent="0.2">
      <c r="D250" s="10"/>
    </row>
    <row r="251" spans="1:60" x14ac:dyDescent="0.2">
      <c r="D251" s="10"/>
    </row>
    <row r="252" spans="1:60" x14ac:dyDescent="0.2">
      <c r="D252" s="10"/>
    </row>
    <row r="253" spans="1:60" x14ac:dyDescent="0.2">
      <c r="D253" s="10"/>
    </row>
    <row r="254" spans="1:60" x14ac:dyDescent="0.2">
      <c r="D254" s="10"/>
    </row>
    <row r="255" spans="1:60" x14ac:dyDescent="0.2">
      <c r="D255" s="10"/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</sheetData>
  <sheetProtection algorithmName="SHA-512" hashValue="DQFdp2KnNJnrSyQerzj/3GLhmM8biYm0GqIelflI/A/4tFO/imu8VyeNJOKd+G5hgwbFcQERr2caZjAug9BEOQ==" saltValue="rEID8bwo3i80rB83FYOG8g==" spinCount="100000" sheet="1" formatRows="0"/>
  <mergeCells count="114">
    <mergeCell ref="A1:G1"/>
    <mergeCell ref="C2:G2"/>
    <mergeCell ref="C3:G3"/>
    <mergeCell ref="C4:G4"/>
    <mergeCell ref="C10:G10"/>
    <mergeCell ref="C24:G24"/>
    <mergeCell ref="C26:G26"/>
    <mergeCell ref="C28:G28"/>
    <mergeCell ref="C30:G30"/>
    <mergeCell ref="C32:G32"/>
    <mergeCell ref="C34:G34"/>
    <mergeCell ref="C12:G12"/>
    <mergeCell ref="C14:G14"/>
    <mergeCell ref="C18:G18"/>
    <mergeCell ref="C20:G20"/>
    <mergeCell ref="C22:G22"/>
    <mergeCell ref="C48:G48"/>
    <mergeCell ref="C50:G50"/>
    <mergeCell ref="C16:G16"/>
    <mergeCell ref="C52:G52"/>
    <mergeCell ref="C54:G54"/>
    <mergeCell ref="C56:G56"/>
    <mergeCell ref="C58:G58"/>
    <mergeCell ref="C36:G36"/>
    <mergeCell ref="C38:G38"/>
    <mergeCell ref="C40:G40"/>
    <mergeCell ref="C42:G42"/>
    <mergeCell ref="C44:G44"/>
    <mergeCell ref="C46:G46"/>
    <mergeCell ref="C73:G73"/>
    <mergeCell ref="C75:G75"/>
    <mergeCell ref="C77:G77"/>
    <mergeCell ref="C81:G81"/>
    <mergeCell ref="C83:G83"/>
    <mergeCell ref="C85:G85"/>
    <mergeCell ref="C60:G60"/>
    <mergeCell ref="C62:G62"/>
    <mergeCell ref="C64:G64"/>
    <mergeCell ref="C67:G67"/>
    <mergeCell ref="C69:G69"/>
    <mergeCell ref="C71:G71"/>
    <mergeCell ref="C79:G79"/>
    <mergeCell ref="C100:G100"/>
    <mergeCell ref="C102:G102"/>
    <mergeCell ref="C104:G104"/>
    <mergeCell ref="C108:G108"/>
    <mergeCell ref="C87:G87"/>
    <mergeCell ref="C89:G89"/>
    <mergeCell ref="C91:G91"/>
    <mergeCell ref="C93:G93"/>
    <mergeCell ref="C95:G95"/>
    <mergeCell ref="C97:G97"/>
    <mergeCell ref="C106:G106"/>
    <mergeCell ref="C122:G122"/>
    <mergeCell ref="C124:G124"/>
    <mergeCell ref="C126:G126"/>
    <mergeCell ref="C128:G128"/>
    <mergeCell ref="C130:G130"/>
    <mergeCell ref="C132:G132"/>
    <mergeCell ref="C110:G110"/>
    <mergeCell ref="C112:G112"/>
    <mergeCell ref="C114:G114"/>
    <mergeCell ref="C116:G116"/>
    <mergeCell ref="C118:G118"/>
    <mergeCell ref="C120:G120"/>
    <mergeCell ref="C146:G146"/>
    <mergeCell ref="C148:G148"/>
    <mergeCell ref="C150:G150"/>
    <mergeCell ref="C152:G152"/>
    <mergeCell ref="C154:G154"/>
    <mergeCell ref="C156:G156"/>
    <mergeCell ref="C134:G134"/>
    <mergeCell ref="C136:G136"/>
    <mergeCell ref="C138:G138"/>
    <mergeCell ref="C140:G140"/>
    <mergeCell ref="C142:G142"/>
    <mergeCell ref="C144:G144"/>
    <mergeCell ref="C170:G170"/>
    <mergeCell ref="C172:G172"/>
    <mergeCell ref="C174:G174"/>
    <mergeCell ref="C176:G176"/>
    <mergeCell ref="C178:G178"/>
    <mergeCell ref="C180:G180"/>
    <mergeCell ref="C158:G158"/>
    <mergeCell ref="C160:G160"/>
    <mergeCell ref="C162:G162"/>
    <mergeCell ref="C164:G164"/>
    <mergeCell ref="C166:G166"/>
    <mergeCell ref="C168:G168"/>
    <mergeCell ref="C197:G197"/>
    <mergeCell ref="C199:G199"/>
    <mergeCell ref="C201:G201"/>
    <mergeCell ref="C203:G203"/>
    <mergeCell ref="C205:G205"/>
    <mergeCell ref="C207:G207"/>
    <mergeCell ref="C183:G183"/>
    <mergeCell ref="C185:G185"/>
    <mergeCell ref="C187:G187"/>
    <mergeCell ref="C189:G189"/>
    <mergeCell ref="C191:G191"/>
    <mergeCell ref="C193:G193"/>
    <mergeCell ref="C195:G195"/>
    <mergeCell ref="C221:G221"/>
    <mergeCell ref="C223:G223"/>
    <mergeCell ref="C225:G225"/>
    <mergeCell ref="C227:G227"/>
    <mergeCell ref="C229:G229"/>
    <mergeCell ref="C231:G231"/>
    <mergeCell ref="C209:G209"/>
    <mergeCell ref="C211:G211"/>
    <mergeCell ref="C213:G213"/>
    <mergeCell ref="C215:G215"/>
    <mergeCell ref="C217:G217"/>
    <mergeCell ref="C219:G219"/>
  </mergeCells>
  <phoneticPr fontId="16" type="noConversion"/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4998"/>
  <sheetViews>
    <sheetView workbookViewId="0">
      <pane ySplit="7" topLeftCell="A8" activePane="bottomLeft" state="frozen"/>
      <selection pane="bottomLeft" activeCell="C32" sqref="C32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855468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8" t="s">
        <v>115</v>
      </c>
      <c r="B1" s="248"/>
      <c r="C1" s="248"/>
      <c r="D1" s="248"/>
      <c r="E1" s="248"/>
      <c r="F1" s="248"/>
      <c r="G1" s="248"/>
      <c r="AG1" t="s">
        <v>116</v>
      </c>
    </row>
    <row r="2" spans="1:60" ht="25.15" customHeight="1" x14ac:dyDescent="0.2">
      <c r="A2" s="50" t="s">
        <v>7</v>
      </c>
      <c r="B2" s="49" t="s">
        <v>43</v>
      </c>
      <c r="C2" s="249" t="s">
        <v>44</v>
      </c>
      <c r="D2" s="250"/>
      <c r="E2" s="250"/>
      <c r="F2" s="250"/>
      <c r="G2" s="251"/>
      <c r="AG2" t="s">
        <v>117</v>
      </c>
    </row>
    <row r="3" spans="1:60" ht="25.15" customHeight="1" x14ac:dyDescent="0.2">
      <c r="A3" s="50" t="s">
        <v>8</v>
      </c>
      <c r="B3" s="49" t="s">
        <v>53</v>
      </c>
      <c r="C3" s="249" t="s">
        <v>54</v>
      </c>
      <c r="D3" s="250"/>
      <c r="E3" s="250"/>
      <c r="F3" s="250"/>
      <c r="G3" s="251"/>
      <c r="AC3" s="122" t="s">
        <v>117</v>
      </c>
      <c r="AG3" t="s">
        <v>118</v>
      </c>
    </row>
    <row r="4" spans="1:60" ht="25.15" customHeight="1" x14ac:dyDescent="0.2">
      <c r="A4" s="141" t="s">
        <v>9</v>
      </c>
      <c r="B4" s="142" t="s">
        <v>57</v>
      </c>
      <c r="C4" s="252" t="s">
        <v>58</v>
      </c>
      <c r="D4" s="253"/>
      <c r="E4" s="253"/>
      <c r="F4" s="253"/>
      <c r="G4" s="254"/>
      <c r="AG4" t="s">
        <v>119</v>
      </c>
    </row>
    <row r="5" spans="1:60" x14ac:dyDescent="0.2">
      <c r="D5" s="10"/>
    </row>
    <row r="6" spans="1:60" ht="38.25" x14ac:dyDescent="0.2">
      <c r="A6" s="144" t="s">
        <v>120</v>
      </c>
      <c r="B6" s="146" t="s">
        <v>121</v>
      </c>
      <c r="C6" s="146" t="s">
        <v>122</v>
      </c>
      <c r="D6" s="145" t="s">
        <v>123</v>
      </c>
      <c r="E6" s="144" t="s">
        <v>124</v>
      </c>
      <c r="F6" s="143" t="s">
        <v>125</v>
      </c>
      <c r="G6" s="144" t="s">
        <v>29</v>
      </c>
      <c r="H6" s="147" t="s">
        <v>30</v>
      </c>
      <c r="I6" s="147" t="s">
        <v>126</v>
      </c>
      <c r="J6" s="147" t="s">
        <v>31</v>
      </c>
      <c r="K6" s="147" t="s">
        <v>127</v>
      </c>
      <c r="L6" s="147" t="s">
        <v>128</v>
      </c>
      <c r="M6" s="147" t="s">
        <v>129</v>
      </c>
      <c r="N6" s="147" t="s">
        <v>130</v>
      </c>
      <c r="O6" s="147" t="s">
        <v>131</v>
      </c>
      <c r="P6" s="147" t="s">
        <v>132</v>
      </c>
      <c r="Q6" s="147" t="s">
        <v>133</v>
      </c>
      <c r="R6" s="147" t="s">
        <v>134</v>
      </c>
      <c r="S6" s="147" t="s">
        <v>135</v>
      </c>
      <c r="T6" s="147" t="s">
        <v>136</v>
      </c>
      <c r="U6" s="147" t="s">
        <v>137</v>
      </c>
      <c r="V6" s="147" t="s">
        <v>138</v>
      </c>
      <c r="W6" s="147" t="s">
        <v>139</v>
      </c>
      <c r="X6" s="147" t="s">
        <v>140</v>
      </c>
      <c r="Y6" s="147" t="s">
        <v>141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0" t="s">
        <v>142</v>
      </c>
      <c r="B8" s="161" t="s">
        <v>98</v>
      </c>
      <c r="C8" s="181" t="s">
        <v>91</v>
      </c>
      <c r="D8" s="162"/>
      <c r="E8" s="163"/>
      <c r="F8" s="164"/>
      <c r="G8" s="164">
        <f>SUMIF(AG9:AG17,"&lt;&gt;NOR",G9:G17)</f>
        <v>0</v>
      </c>
      <c r="H8" s="164"/>
      <c r="I8" s="164">
        <f>SUM(I9:I17)</f>
        <v>0</v>
      </c>
      <c r="J8" s="164"/>
      <c r="K8" s="164">
        <f>SUM(K9:K17)</f>
        <v>0</v>
      </c>
      <c r="L8" s="164"/>
      <c r="M8" s="164">
        <f>SUM(M9:M17)</f>
        <v>0</v>
      </c>
      <c r="N8" s="163"/>
      <c r="O8" s="163">
        <f>SUM(O9:O17)</f>
        <v>0</v>
      </c>
      <c r="P8" s="163"/>
      <c r="Q8" s="163">
        <f>SUM(Q9:Q17)</f>
        <v>0</v>
      </c>
      <c r="R8" s="164"/>
      <c r="S8" s="164"/>
      <c r="T8" s="165"/>
      <c r="U8" s="159"/>
      <c r="V8" s="159">
        <f>SUM(V9:V17)</f>
        <v>0</v>
      </c>
      <c r="W8" s="159"/>
      <c r="X8" s="159"/>
      <c r="Y8" s="159"/>
      <c r="AG8" t="s">
        <v>143</v>
      </c>
    </row>
    <row r="9" spans="1:60" outlineLevel="1" x14ac:dyDescent="0.2">
      <c r="A9" s="174">
        <v>1</v>
      </c>
      <c r="B9" s="175" t="s">
        <v>144</v>
      </c>
      <c r="C9" s="183" t="s">
        <v>505</v>
      </c>
      <c r="D9" s="176" t="s">
        <v>145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15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146</v>
      </c>
      <c r="T9" s="180" t="s">
        <v>147</v>
      </c>
      <c r="U9" s="158">
        <v>0</v>
      </c>
      <c r="V9" s="158">
        <f>ROUND(E9*U9,2)</f>
        <v>0</v>
      </c>
      <c r="W9" s="158"/>
      <c r="X9" s="158" t="s">
        <v>148</v>
      </c>
      <c r="Y9" s="158" t="s">
        <v>149</v>
      </c>
      <c r="Z9" s="148"/>
      <c r="AA9" s="148"/>
      <c r="AB9" s="148"/>
      <c r="AC9" s="148"/>
      <c r="AD9" s="148"/>
      <c r="AE9" s="148"/>
      <c r="AF9" s="148"/>
      <c r="AG9" s="148" t="s">
        <v>150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4">
        <v>2</v>
      </c>
      <c r="B10" s="175" t="s">
        <v>153</v>
      </c>
      <c r="C10" s="183" t="s">
        <v>387</v>
      </c>
      <c r="D10" s="176" t="s">
        <v>145</v>
      </c>
      <c r="E10" s="177">
        <v>1</v>
      </c>
      <c r="F10" s="178"/>
      <c r="G10" s="179">
        <f>ROUND(E10*F10,2)</f>
        <v>0</v>
      </c>
      <c r="H10" s="178"/>
      <c r="I10" s="179">
        <f>ROUND(E10*H10,2)</f>
        <v>0</v>
      </c>
      <c r="J10" s="178"/>
      <c r="K10" s="179">
        <f>ROUND(E10*J10,2)</f>
        <v>0</v>
      </c>
      <c r="L10" s="179">
        <v>15</v>
      </c>
      <c r="M10" s="179">
        <f>G10*(1+L10/100)</f>
        <v>0</v>
      </c>
      <c r="N10" s="177">
        <v>0</v>
      </c>
      <c r="O10" s="177">
        <f>ROUND(E10*N10,2)</f>
        <v>0</v>
      </c>
      <c r="P10" s="177">
        <v>0</v>
      </c>
      <c r="Q10" s="177">
        <f>ROUND(E10*P10,2)</f>
        <v>0</v>
      </c>
      <c r="R10" s="179"/>
      <c r="S10" s="179" t="s">
        <v>146</v>
      </c>
      <c r="T10" s="180" t="s">
        <v>147</v>
      </c>
      <c r="U10" s="158">
        <v>0</v>
      </c>
      <c r="V10" s="158">
        <f>ROUND(E10*U10,2)</f>
        <v>0</v>
      </c>
      <c r="W10" s="158"/>
      <c r="X10" s="158" t="s">
        <v>148</v>
      </c>
      <c r="Y10" s="158" t="s">
        <v>149</v>
      </c>
      <c r="Z10" s="148"/>
      <c r="AA10" s="148"/>
      <c r="AB10" s="148"/>
      <c r="AC10" s="148"/>
      <c r="AD10" s="148"/>
      <c r="AE10" s="148"/>
      <c r="AF10" s="148"/>
      <c r="AG10" s="148" t="s">
        <v>150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45" outlineLevel="1" x14ac:dyDescent="0.2">
      <c r="A11" s="167">
        <v>3</v>
      </c>
      <c r="B11" s="168" t="s">
        <v>156</v>
      </c>
      <c r="C11" s="182" t="s">
        <v>512</v>
      </c>
      <c r="D11" s="169" t="s">
        <v>145</v>
      </c>
      <c r="E11" s="170">
        <v>1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15</v>
      </c>
      <c r="M11" s="172">
        <f>G11*(1+L11/100)</f>
        <v>0</v>
      </c>
      <c r="N11" s="170">
        <v>0</v>
      </c>
      <c r="O11" s="170">
        <f>ROUND(E11*N11,2)</f>
        <v>0</v>
      </c>
      <c r="P11" s="170">
        <v>0</v>
      </c>
      <c r="Q11" s="170">
        <f>ROUND(E11*P11,2)</f>
        <v>0</v>
      </c>
      <c r="R11" s="172"/>
      <c r="S11" s="172" t="s">
        <v>146</v>
      </c>
      <c r="T11" s="173" t="s">
        <v>147</v>
      </c>
      <c r="U11" s="158">
        <v>0</v>
      </c>
      <c r="V11" s="158">
        <f>ROUND(E11*U11,2)</f>
        <v>0</v>
      </c>
      <c r="W11" s="158"/>
      <c r="X11" s="158" t="s">
        <v>148</v>
      </c>
      <c r="Y11" s="158" t="s">
        <v>149</v>
      </c>
      <c r="Z11" s="148"/>
      <c r="AA11" s="148"/>
      <c r="AB11" s="148"/>
      <c r="AC11" s="148"/>
      <c r="AD11" s="148"/>
      <c r="AE11" s="148"/>
      <c r="AF11" s="148"/>
      <c r="AG11" s="148" t="s">
        <v>150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4">
        <v>4</v>
      </c>
      <c r="B12" s="175" t="s">
        <v>158</v>
      </c>
      <c r="C12" s="183" t="s">
        <v>506</v>
      </c>
      <c r="D12" s="176" t="s">
        <v>145</v>
      </c>
      <c r="E12" s="177">
        <v>1</v>
      </c>
      <c r="F12" s="178"/>
      <c r="G12" s="179">
        <f t="shared" ref="G12:G17" si="0">ROUND(E12*F12,2)</f>
        <v>0</v>
      </c>
      <c r="H12" s="178"/>
      <c r="I12" s="179">
        <f t="shared" ref="I12:I17" si="1">ROUND(E12*H12,2)</f>
        <v>0</v>
      </c>
      <c r="J12" s="178"/>
      <c r="K12" s="179">
        <f t="shared" ref="K12:K17" si="2">ROUND(E12*J12,2)</f>
        <v>0</v>
      </c>
      <c r="L12" s="179">
        <v>15</v>
      </c>
      <c r="M12" s="179">
        <f t="shared" ref="M12:M17" si="3">G12*(1+L12/100)</f>
        <v>0</v>
      </c>
      <c r="N12" s="177">
        <v>0</v>
      </c>
      <c r="O12" s="177">
        <f t="shared" ref="O12:O17" si="4">ROUND(E12*N12,2)</f>
        <v>0</v>
      </c>
      <c r="P12" s="177">
        <v>0</v>
      </c>
      <c r="Q12" s="177">
        <f t="shared" ref="Q12:Q17" si="5">ROUND(E12*P12,2)</f>
        <v>0</v>
      </c>
      <c r="R12" s="179"/>
      <c r="S12" s="179" t="s">
        <v>146</v>
      </c>
      <c r="T12" s="180" t="s">
        <v>147</v>
      </c>
      <c r="U12" s="158">
        <v>0</v>
      </c>
      <c r="V12" s="158">
        <f t="shared" ref="V12:V17" si="6">ROUND(E12*U12,2)</f>
        <v>0</v>
      </c>
      <c r="W12" s="158"/>
      <c r="X12" s="158" t="s">
        <v>148</v>
      </c>
      <c r="Y12" s="158" t="s">
        <v>149</v>
      </c>
      <c r="Z12" s="148"/>
      <c r="AA12" s="148"/>
      <c r="AB12" s="148"/>
      <c r="AC12" s="148"/>
      <c r="AD12" s="148"/>
      <c r="AE12" s="148"/>
      <c r="AF12" s="148"/>
      <c r="AG12" s="148" t="s">
        <v>150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4">
        <v>5</v>
      </c>
      <c r="B13" s="175" t="s">
        <v>159</v>
      </c>
      <c r="C13" s="183" t="s">
        <v>507</v>
      </c>
      <c r="D13" s="176" t="s">
        <v>145</v>
      </c>
      <c r="E13" s="177">
        <v>1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15</v>
      </c>
      <c r="M13" s="179">
        <f t="shared" si="3"/>
        <v>0</v>
      </c>
      <c r="N13" s="177">
        <v>0</v>
      </c>
      <c r="O13" s="177">
        <f t="shared" si="4"/>
        <v>0</v>
      </c>
      <c r="P13" s="177">
        <v>0</v>
      </c>
      <c r="Q13" s="177">
        <f t="shared" si="5"/>
        <v>0</v>
      </c>
      <c r="R13" s="179"/>
      <c r="S13" s="179" t="s">
        <v>146</v>
      </c>
      <c r="T13" s="180" t="s">
        <v>147</v>
      </c>
      <c r="U13" s="158">
        <v>0</v>
      </c>
      <c r="V13" s="158">
        <f t="shared" si="6"/>
        <v>0</v>
      </c>
      <c r="W13" s="158"/>
      <c r="X13" s="158" t="s">
        <v>148</v>
      </c>
      <c r="Y13" s="158" t="s">
        <v>149</v>
      </c>
      <c r="Z13" s="148"/>
      <c r="AA13" s="148"/>
      <c r="AB13" s="148"/>
      <c r="AC13" s="148"/>
      <c r="AD13" s="148"/>
      <c r="AE13" s="148"/>
      <c r="AF13" s="148"/>
      <c r="AG13" s="148" t="s">
        <v>150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74">
        <v>6</v>
      </c>
      <c r="B14" s="175" t="s">
        <v>162</v>
      </c>
      <c r="C14" s="183" t="s">
        <v>508</v>
      </c>
      <c r="D14" s="176" t="s">
        <v>145</v>
      </c>
      <c r="E14" s="177">
        <v>5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15</v>
      </c>
      <c r="M14" s="179">
        <f t="shared" si="3"/>
        <v>0</v>
      </c>
      <c r="N14" s="177">
        <v>0</v>
      </c>
      <c r="O14" s="177">
        <f t="shared" si="4"/>
        <v>0</v>
      </c>
      <c r="P14" s="177">
        <v>0</v>
      </c>
      <c r="Q14" s="177">
        <f t="shared" si="5"/>
        <v>0</v>
      </c>
      <c r="R14" s="179"/>
      <c r="S14" s="179" t="s">
        <v>146</v>
      </c>
      <c r="T14" s="180" t="s">
        <v>147</v>
      </c>
      <c r="U14" s="158">
        <v>0</v>
      </c>
      <c r="V14" s="158">
        <f t="shared" si="6"/>
        <v>0</v>
      </c>
      <c r="W14" s="158"/>
      <c r="X14" s="158" t="s">
        <v>148</v>
      </c>
      <c r="Y14" s="158" t="s">
        <v>149</v>
      </c>
      <c r="Z14" s="148"/>
      <c r="AA14" s="148"/>
      <c r="AB14" s="148"/>
      <c r="AC14" s="148"/>
      <c r="AD14" s="148"/>
      <c r="AE14" s="148"/>
      <c r="AF14" s="148"/>
      <c r="AG14" s="148" t="s">
        <v>150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74">
        <v>7</v>
      </c>
      <c r="B15" s="175" t="s">
        <v>165</v>
      </c>
      <c r="C15" s="183" t="s">
        <v>389</v>
      </c>
      <c r="D15" s="176" t="s">
        <v>145</v>
      </c>
      <c r="E15" s="177">
        <v>5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15</v>
      </c>
      <c r="M15" s="179">
        <f t="shared" si="3"/>
        <v>0</v>
      </c>
      <c r="N15" s="177">
        <v>0</v>
      </c>
      <c r="O15" s="177">
        <f t="shared" si="4"/>
        <v>0</v>
      </c>
      <c r="P15" s="177">
        <v>0</v>
      </c>
      <c r="Q15" s="177">
        <f t="shared" si="5"/>
        <v>0</v>
      </c>
      <c r="R15" s="179"/>
      <c r="S15" s="179" t="s">
        <v>146</v>
      </c>
      <c r="T15" s="180" t="s">
        <v>147</v>
      </c>
      <c r="U15" s="158">
        <v>0</v>
      </c>
      <c r="V15" s="158">
        <f t="shared" si="6"/>
        <v>0</v>
      </c>
      <c r="W15" s="158"/>
      <c r="X15" s="158" t="s">
        <v>148</v>
      </c>
      <c r="Y15" s="158" t="s">
        <v>149</v>
      </c>
      <c r="Z15" s="148"/>
      <c r="AA15" s="148"/>
      <c r="AB15" s="148"/>
      <c r="AC15" s="148"/>
      <c r="AD15" s="148"/>
      <c r="AE15" s="148"/>
      <c r="AF15" s="148"/>
      <c r="AG15" s="148" t="s">
        <v>150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4">
        <v>8</v>
      </c>
      <c r="B16" s="175" t="s">
        <v>168</v>
      </c>
      <c r="C16" s="183" t="s">
        <v>509</v>
      </c>
      <c r="D16" s="176" t="s">
        <v>145</v>
      </c>
      <c r="E16" s="177">
        <v>5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15</v>
      </c>
      <c r="M16" s="179">
        <f t="shared" si="3"/>
        <v>0</v>
      </c>
      <c r="N16" s="177">
        <v>0</v>
      </c>
      <c r="O16" s="177">
        <f t="shared" si="4"/>
        <v>0</v>
      </c>
      <c r="P16" s="177">
        <v>0</v>
      </c>
      <c r="Q16" s="177">
        <f t="shared" si="5"/>
        <v>0</v>
      </c>
      <c r="R16" s="179"/>
      <c r="S16" s="179" t="s">
        <v>146</v>
      </c>
      <c r="T16" s="180" t="s">
        <v>147</v>
      </c>
      <c r="U16" s="158">
        <v>0</v>
      </c>
      <c r="V16" s="158">
        <f t="shared" si="6"/>
        <v>0</v>
      </c>
      <c r="W16" s="158"/>
      <c r="X16" s="158" t="s">
        <v>148</v>
      </c>
      <c r="Y16" s="158" t="s">
        <v>149</v>
      </c>
      <c r="Z16" s="148"/>
      <c r="AA16" s="148"/>
      <c r="AB16" s="148"/>
      <c r="AC16" s="148"/>
      <c r="AD16" s="148"/>
      <c r="AE16" s="148"/>
      <c r="AF16" s="148"/>
      <c r="AG16" s="148" t="s">
        <v>150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4">
        <v>9</v>
      </c>
      <c r="B17" s="175" t="s">
        <v>171</v>
      </c>
      <c r="C17" s="183" t="s">
        <v>510</v>
      </c>
      <c r="D17" s="176" t="s">
        <v>145</v>
      </c>
      <c r="E17" s="177">
        <v>5</v>
      </c>
      <c r="F17" s="178"/>
      <c r="G17" s="179">
        <f t="shared" si="0"/>
        <v>0</v>
      </c>
      <c r="H17" s="178"/>
      <c r="I17" s="179">
        <f t="shared" si="1"/>
        <v>0</v>
      </c>
      <c r="J17" s="178"/>
      <c r="K17" s="179">
        <f t="shared" si="2"/>
        <v>0</v>
      </c>
      <c r="L17" s="179">
        <v>15</v>
      </c>
      <c r="M17" s="179">
        <f t="shared" si="3"/>
        <v>0</v>
      </c>
      <c r="N17" s="177">
        <v>0</v>
      </c>
      <c r="O17" s="177">
        <f t="shared" si="4"/>
        <v>0</v>
      </c>
      <c r="P17" s="177">
        <v>0</v>
      </c>
      <c r="Q17" s="177">
        <f t="shared" si="5"/>
        <v>0</v>
      </c>
      <c r="R17" s="179"/>
      <c r="S17" s="179" t="s">
        <v>146</v>
      </c>
      <c r="T17" s="180" t="s">
        <v>147</v>
      </c>
      <c r="U17" s="158">
        <v>0</v>
      </c>
      <c r="V17" s="158">
        <f t="shared" si="6"/>
        <v>0</v>
      </c>
      <c r="W17" s="158"/>
      <c r="X17" s="158" t="s">
        <v>148</v>
      </c>
      <c r="Y17" s="158" t="s">
        <v>149</v>
      </c>
      <c r="Z17" s="148"/>
      <c r="AA17" s="148"/>
      <c r="AB17" s="148"/>
      <c r="AC17" s="148"/>
      <c r="AD17" s="148"/>
      <c r="AE17" s="148"/>
      <c r="AF17" s="148"/>
      <c r="AG17" s="148" t="s">
        <v>150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">
      <c r="A18" s="160" t="s">
        <v>142</v>
      </c>
      <c r="B18" s="161" t="s">
        <v>99</v>
      </c>
      <c r="C18" s="181" t="s">
        <v>93</v>
      </c>
      <c r="D18" s="162"/>
      <c r="E18" s="163"/>
      <c r="F18" s="164"/>
      <c r="G18" s="164">
        <f>SUMIF(AG19:AG19,"&lt;&gt;NOR",G19:G19)</f>
        <v>0</v>
      </c>
      <c r="H18" s="164"/>
      <c r="I18" s="164">
        <f>SUM(I19:I19)</f>
        <v>0</v>
      </c>
      <c r="J18" s="164"/>
      <c r="K18" s="164">
        <f>SUM(K19:K19)</f>
        <v>0</v>
      </c>
      <c r="L18" s="164"/>
      <c r="M18" s="164">
        <f>SUM(M19:M19)</f>
        <v>0</v>
      </c>
      <c r="N18" s="163"/>
      <c r="O18" s="163">
        <f>SUM(O19:O19)</f>
        <v>0</v>
      </c>
      <c r="P18" s="163"/>
      <c r="Q18" s="163">
        <f>SUM(Q19:Q19)</f>
        <v>0</v>
      </c>
      <c r="R18" s="164"/>
      <c r="S18" s="164"/>
      <c r="T18" s="165"/>
      <c r="U18" s="159"/>
      <c r="V18" s="159">
        <f>SUM(V19:V19)</f>
        <v>0</v>
      </c>
      <c r="W18" s="159"/>
      <c r="X18" s="159"/>
      <c r="Y18" s="159"/>
      <c r="AG18" t="s">
        <v>143</v>
      </c>
    </row>
    <row r="19" spans="1:60" outlineLevel="1" x14ac:dyDescent="0.2">
      <c r="A19" s="174">
        <v>10</v>
      </c>
      <c r="B19" s="175" t="s">
        <v>174</v>
      </c>
      <c r="C19" s="183" t="s">
        <v>390</v>
      </c>
      <c r="D19" s="176" t="s">
        <v>355</v>
      </c>
      <c r="E19" s="177">
        <v>1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15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/>
      <c r="S19" s="179" t="s">
        <v>146</v>
      </c>
      <c r="T19" s="180" t="s">
        <v>147</v>
      </c>
      <c r="U19" s="158">
        <v>0</v>
      </c>
      <c r="V19" s="158">
        <f>ROUND(E19*U19,2)</f>
        <v>0</v>
      </c>
      <c r="W19" s="158"/>
      <c r="X19" s="158" t="s">
        <v>148</v>
      </c>
      <c r="Y19" s="158" t="s">
        <v>149</v>
      </c>
      <c r="Z19" s="148"/>
      <c r="AA19" s="148"/>
      <c r="AB19" s="148"/>
      <c r="AC19" s="148"/>
      <c r="AD19" s="148"/>
      <c r="AE19" s="148"/>
      <c r="AF19" s="148"/>
      <c r="AG19" s="148" t="s">
        <v>150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x14ac:dyDescent="0.2">
      <c r="A20" s="160" t="s">
        <v>142</v>
      </c>
      <c r="B20" s="161" t="s">
        <v>100</v>
      </c>
      <c r="C20" s="181" t="s">
        <v>95</v>
      </c>
      <c r="D20" s="162"/>
      <c r="E20" s="163"/>
      <c r="F20" s="164"/>
      <c r="G20" s="164">
        <f>SUMIF(AG21:AG32,"&lt;&gt;NOR",G21:G32)</f>
        <v>0</v>
      </c>
      <c r="H20" s="164"/>
      <c r="I20" s="164">
        <f>SUM(I21:I32)</f>
        <v>0</v>
      </c>
      <c r="J20" s="164"/>
      <c r="K20" s="164">
        <f>SUM(K21:K32)</f>
        <v>0</v>
      </c>
      <c r="L20" s="164"/>
      <c r="M20" s="164">
        <f>SUM(M21:M32)</f>
        <v>0</v>
      </c>
      <c r="N20" s="163"/>
      <c r="O20" s="163">
        <f>SUM(O21:O32)</f>
        <v>0</v>
      </c>
      <c r="P20" s="163"/>
      <c r="Q20" s="163">
        <f>SUM(Q21:Q32)</f>
        <v>0</v>
      </c>
      <c r="R20" s="164"/>
      <c r="S20" s="164"/>
      <c r="T20" s="165"/>
      <c r="U20" s="159"/>
      <c r="V20" s="159">
        <f>SUM(V21:V32)</f>
        <v>0</v>
      </c>
      <c r="W20" s="159"/>
      <c r="X20" s="159"/>
      <c r="Y20" s="159"/>
      <c r="AG20" t="s">
        <v>143</v>
      </c>
    </row>
    <row r="21" spans="1:60" outlineLevel="1" x14ac:dyDescent="0.2">
      <c r="A21" s="174">
        <v>11</v>
      </c>
      <c r="B21" s="175" t="s">
        <v>391</v>
      </c>
      <c r="C21" s="183" t="s">
        <v>505</v>
      </c>
      <c r="D21" s="176" t="s">
        <v>355</v>
      </c>
      <c r="E21" s="177">
        <v>1</v>
      </c>
      <c r="F21" s="178"/>
      <c r="G21" s="179">
        <f t="shared" ref="G21:G26" si="7">ROUND(E21*F21,2)</f>
        <v>0</v>
      </c>
      <c r="H21" s="178"/>
      <c r="I21" s="179">
        <f t="shared" ref="I21:I26" si="8">ROUND(E21*H21,2)</f>
        <v>0</v>
      </c>
      <c r="J21" s="178"/>
      <c r="K21" s="179">
        <f t="shared" ref="K21:K26" si="9">ROUND(E21*J21,2)</f>
        <v>0</v>
      </c>
      <c r="L21" s="179">
        <v>15</v>
      </c>
      <c r="M21" s="179">
        <f t="shared" ref="M21:M26" si="10">G21*(1+L21/100)</f>
        <v>0</v>
      </c>
      <c r="N21" s="177">
        <v>0</v>
      </c>
      <c r="O21" s="177">
        <f t="shared" ref="O21:O26" si="11">ROUND(E21*N21,2)</f>
        <v>0</v>
      </c>
      <c r="P21" s="177">
        <v>0</v>
      </c>
      <c r="Q21" s="177">
        <f t="shared" ref="Q21:Q26" si="12">ROUND(E21*P21,2)</f>
        <v>0</v>
      </c>
      <c r="R21" s="179"/>
      <c r="S21" s="179" t="s">
        <v>146</v>
      </c>
      <c r="T21" s="180" t="s">
        <v>147</v>
      </c>
      <c r="U21" s="158">
        <v>0</v>
      </c>
      <c r="V21" s="158">
        <f t="shared" ref="V21:V26" si="13">ROUND(E21*U21,2)</f>
        <v>0</v>
      </c>
      <c r="W21" s="158"/>
      <c r="X21" s="158" t="s">
        <v>148</v>
      </c>
      <c r="Y21" s="158" t="s">
        <v>149</v>
      </c>
      <c r="Z21" s="148"/>
      <c r="AA21" s="148"/>
      <c r="AB21" s="148"/>
      <c r="AC21" s="148"/>
      <c r="AD21" s="148"/>
      <c r="AE21" s="148"/>
      <c r="AF21" s="148"/>
      <c r="AG21" s="148" t="s">
        <v>150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4">
        <v>12</v>
      </c>
      <c r="B22" s="175" t="s">
        <v>179</v>
      </c>
      <c r="C22" s="183" t="s">
        <v>387</v>
      </c>
      <c r="D22" s="176" t="s">
        <v>355</v>
      </c>
      <c r="E22" s="177">
        <v>1</v>
      </c>
      <c r="F22" s="178"/>
      <c r="G22" s="179">
        <f t="shared" si="7"/>
        <v>0</v>
      </c>
      <c r="H22" s="178"/>
      <c r="I22" s="179">
        <f t="shared" si="8"/>
        <v>0</v>
      </c>
      <c r="J22" s="178"/>
      <c r="K22" s="179">
        <f t="shared" si="9"/>
        <v>0</v>
      </c>
      <c r="L22" s="179">
        <v>15</v>
      </c>
      <c r="M22" s="179">
        <f t="shared" si="10"/>
        <v>0</v>
      </c>
      <c r="N22" s="177">
        <v>0</v>
      </c>
      <c r="O22" s="177">
        <f t="shared" si="11"/>
        <v>0</v>
      </c>
      <c r="P22" s="177">
        <v>0</v>
      </c>
      <c r="Q22" s="177">
        <f t="shared" si="12"/>
        <v>0</v>
      </c>
      <c r="R22" s="179"/>
      <c r="S22" s="179" t="s">
        <v>146</v>
      </c>
      <c r="T22" s="180" t="s">
        <v>147</v>
      </c>
      <c r="U22" s="158">
        <v>0</v>
      </c>
      <c r="V22" s="158">
        <f t="shared" si="13"/>
        <v>0</v>
      </c>
      <c r="W22" s="158"/>
      <c r="X22" s="158" t="s">
        <v>148</v>
      </c>
      <c r="Y22" s="158" t="s">
        <v>149</v>
      </c>
      <c r="Z22" s="148"/>
      <c r="AA22" s="148"/>
      <c r="AB22" s="148"/>
      <c r="AC22" s="148"/>
      <c r="AD22" s="148"/>
      <c r="AE22" s="148"/>
      <c r="AF22" s="148"/>
      <c r="AG22" s="148" t="s">
        <v>150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4">
        <v>13</v>
      </c>
      <c r="B23" s="175" t="s">
        <v>182</v>
      </c>
      <c r="C23" s="183" t="s">
        <v>392</v>
      </c>
      <c r="D23" s="176" t="s">
        <v>145</v>
      </c>
      <c r="E23" s="177">
        <v>16</v>
      </c>
      <c r="F23" s="178"/>
      <c r="G23" s="179">
        <f t="shared" si="7"/>
        <v>0</v>
      </c>
      <c r="H23" s="178"/>
      <c r="I23" s="179">
        <f t="shared" si="8"/>
        <v>0</v>
      </c>
      <c r="J23" s="178"/>
      <c r="K23" s="179">
        <f t="shared" si="9"/>
        <v>0</v>
      </c>
      <c r="L23" s="179">
        <v>15</v>
      </c>
      <c r="M23" s="179">
        <f t="shared" si="10"/>
        <v>0</v>
      </c>
      <c r="N23" s="177">
        <v>0</v>
      </c>
      <c r="O23" s="177">
        <f t="shared" si="11"/>
        <v>0</v>
      </c>
      <c r="P23" s="177">
        <v>0</v>
      </c>
      <c r="Q23" s="177">
        <f t="shared" si="12"/>
        <v>0</v>
      </c>
      <c r="R23" s="179"/>
      <c r="S23" s="179" t="s">
        <v>146</v>
      </c>
      <c r="T23" s="180" t="s">
        <v>147</v>
      </c>
      <c r="U23" s="158">
        <v>0</v>
      </c>
      <c r="V23" s="158">
        <f t="shared" si="13"/>
        <v>0</v>
      </c>
      <c r="W23" s="158"/>
      <c r="X23" s="158" t="s">
        <v>148</v>
      </c>
      <c r="Y23" s="158" t="s">
        <v>149</v>
      </c>
      <c r="Z23" s="148"/>
      <c r="AA23" s="148"/>
      <c r="AB23" s="148"/>
      <c r="AC23" s="148"/>
      <c r="AD23" s="148"/>
      <c r="AE23" s="148"/>
      <c r="AF23" s="148"/>
      <c r="AG23" s="148" t="s">
        <v>150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4">
        <v>14</v>
      </c>
      <c r="B24" s="175" t="s">
        <v>185</v>
      </c>
      <c r="C24" s="183" t="s">
        <v>393</v>
      </c>
      <c r="D24" s="176" t="s">
        <v>394</v>
      </c>
      <c r="E24" s="177">
        <v>40</v>
      </c>
      <c r="F24" s="178"/>
      <c r="G24" s="179">
        <f t="shared" si="7"/>
        <v>0</v>
      </c>
      <c r="H24" s="178"/>
      <c r="I24" s="179">
        <f t="shared" si="8"/>
        <v>0</v>
      </c>
      <c r="J24" s="178"/>
      <c r="K24" s="179">
        <f t="shared" si="9"/>
        <v>0</v>
      </c>
      <c r="L24" s="179">
        <v>15</v>
      </c>
      <c r="M24" s="179">
        <f t="shared" si="10"/>
        <v>0</v>
      </c>
      <c r="N24" s="177">
        <v>0</v>
      </c>
      <c r="O24" s="177">
        <f t="shared" si="11"/>
        <v>0</v>
      </c>
      <c r="P24" s="177">
        <v>0</v>
      </c>
      <c r="Q24" s="177">
        <f t="shared" si="12"/>
        <v>0</v>
      </c>
      <c r="R24" s="179"/>
      <c r="S24" s="179" t="s">
        <v>146</v>
      </c>
      <c r="T24" s="180" t="s">
        <v>147</v>
      </c>
      <c r="U24" s="158">
        <v>0</v>
      </c>
      <c r="V24" s="158">
        <f t="shared" si="13"/>
        <v>0</v>
      </c>
      <c r="W24" s="158"/>
      <c r="X24" s="158" t="s">
        <v>204</v>
      </c>
      <c r="Y24" s="158" t="s">
        <v>149</v>
      </c>
      <c r="Z24" s="148"/>
      <c r="AA24" s="148"/>
      <c r="AB24" s="148"/>
      <c r="AC24" s="148"/>
      <c r="AD24" s="148"/>
      <c r="AE24" s="148"/>
      <c r="AF24" s="148"/>
      <c r="AG24" s="148" t="s">
        <v>205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4">
        <v>15</v>
      </c>
      <c r="B25" s="175" t="s">
        <v>188</v>
      </c>
      <c r="C25" s="183" t="s">
        <v>395</v>
      </c>
      <c r="D25" s="176" t="s">
        <v>145</v>
      </c>
      <c r="E25" s="177">
        <v>400</v>
      </c>
      <c r="F25" s="178"/>
      <c r="G25" s="179">
        <f t="shared" si="7"/>
        <v>0</v>
      </c>
      <c r="H25" s="178"/>
      <c r="I25" s="179">
        <f t="shared" si="8"/>
        <v>0</v>
      </c>
      <c r="J25" s="178"/>
      <c r="K25" s="179">
        <f t="shared" si="9"/>
        <v>0</v>
      </c>
      <c r="L25" s="179">
        <v>15</v>
      </c>
      <c r="M25" s="179">
        <f t="shared" si="10"/>
        <v>0</v>
      </c>
      <c r="N25" s="177">
        <v>0</v>
      </c>
      <c r="O25" s="177">
        <f t="shared" si="11"/>
        <v>0</v>
      </c>
      <c r="P25" s="177">
        <v>0</v>
      </c>
      <c r="Q25" s="177">
        <f t="shared" si="12"/>
        <v>0</v>
      </c>
      <c r="R25" s="179"/>
      <c r="S25" s="179" t="s">
        <v>146</v>
      </c>
      <c r="T25" s="180" t="s">
        <v>147</v>
      </c>
      <c r="U25" s="158">
        <v>0</v>
      </c>
      <c r="V25" s="158">
        <f t="shared" si="13"/>
        <v>0</v>
      </c>
      <c r="W25" s="158"/>
      <c r="X25" s="158" t="s">
        <v>148</v>
      </c>
      <c r="Y25" s="158" t="s">
        <v>149</v>
      </c>
      <c r="Z25" s="148"/>
      <c r="AA25" s="148"/>
      <c r="AB25" s="148"/>
      <c r="AC25" s="148"/>
      <c r="AD25" s="148"/>
      <c r="AE25" s="148"/>
      <c r="AF25" s="148"/>
      <c r="AG25" s="148" t="s">
        <v>150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67">
        <v>16</v>
      </c>
      <c r="B26" s="168" t="s">
        <v>191</v>
      </c>
      <c r="C26" s="182" t="s">
        <v>511</v>
      </c>
      <c r="D26" s="169" t="s">
        <v>145</v>
      </c>
      <c r="E26" s="170">
        <v>1</v>
      </c>
      <c r="F26" s="171"/>
      <c r="G26" s="172">
        <f t="shared" si="7"/>
        <v>0</v>
      </c>
      <c r="H26" s="171"/>
      <c r="I26" s="172">
        <f t="shared" si="8"/>
        <v>0</v>
      </c>
      <c r="J26" s="171"/>
      <c r="K26" s="172">
        <f t="shared" si="9"/>
        <v>0</v>
      </c>
      <c r="L26" s="172">
        <v>15</v>
      </c>
      <c r="M26" s="172">
        <f t="shared" si="10"/>
        <v>0</v>
      </c>
      <c r="N26" s="170">
        <v>0</v>
      </c>
      <c r="O26" s="170">
        <f t="shared" si="11"/>
        <v>0</v>
      </c>
      <c r="P26" s="170">
        <v>0</v>
      </c>
      <c r="Q26" s="170">
        <f t="shared" si="12"/>
        <v>0</v>
      </c>
      <c r="R26" s="172"/>
      <c r="S26" s="172" t="s">
        <v>146</v>
      </c>
      <c r="T26" s="173" t="s">
        <v>147</v>
      </c>
      <c r="U26" s="158">
        <v>0</v>
      </c>
      <c r="V26" s="158">
        <f t="shared" si="13"/>
        <v>0</v>
      </c>
      <c r="W26" s="158"/>
      <c r="X26" s="158" t="s">
        <v>148</v>
      </c>
      <c r="Y26" s="158" t="s">
        <v>149</v>
      </c>
      <c r="Z26" s="148"/>
      <c r="AA26" s="148"/>
      <c r="AB26" s="148"/>
      <c r="AC26" s="148"/>
      <c r="AD26" s="148"/>
      <c r="AE26" s="148"/>
      <c r="AF26" s="148"/>
      <c r="AG26" s="148" t="s">
        <v>150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4">
        <v>17</v>
      </c>
      <c r="B27" s="175" t="s">
        <v>194</v>
      </c>
      <c r="C27" s="183" t="s">
        <v>506</v>
      </c>
      <c r="D27" s="176" t="s">
        <v>145</v>
      </c>
      <c r="E27" s="177">
        <v>1</v>
      </c>
      <c r="F27" s="178"/>
      <c r="G27" s="179">
        <f t="shared" ref="G27:G32" si="14">ROUND(E27*F27,2)</f>
        <v>0</v>
      </c>
      <c r="H27" s="178"/>
      <c r="I27" s="179">
        <f t="shared" ref="I27:I32" si="15">ROUND(E27*H27,2)</f>
        <v>0</v>
      </c>
      <c r="J27" s="178"/>
      <c r="K27" s="179">
        <f t="shared" ref="K27:K32" si="16">ROUND(E27*J27,2)</f>
        <v>0</v>
      </c>
      <c r="L27" s="179">
        <v>15</v>
      </c>
      <c r="M27" s="179">
        <f t="shared" ref="M27:M32" si="17">G27*(1+L27/100)</f>
        <v>0</v>
      </c>
      <c r="N27" s="177">
        <v>0</v>
      </c>
      <c r="O27" s="177">
        <f t="shared" ref="O27:O32" si="18">ROUND(E27*N27,2)</f>
        <v>0</v>
      </c>
      <c r="P27" s="177">
        <v>0</v>
      </c>
      <c r="Q27" s="177">
        <f t="shared" ref="Q27:Q32" si="19">ROUND(E27*P27,2)</f>
        <v>0</v>
      </c>
      <c r="R27" s="179"/>
      <c r="S27" s="179" t="s">
        <v>146</v>
      </c>
      <c r="T27" s="180" t="s">
        <v>147</v>
      </c>
      <c r="U27" s="158">
        <v>0</v>
      </c>
      <c r="V27" s="158">
        <f t="shared" ref="V27:V32" si="20">ROUND(E27*U27,2)</f>
        <v>0</v>
      </c>
      <c r="W27" s="158"/>
      <c r="X27" s="158" t="s">
        <v>148</v>
      </c>
      <c r="Y27" s="158" t="s">
        <v>149</v>
      </c>
      <c r="Z27" s="148"/>
      <c r="AA27" s="148"/>
      <c r="AB27" s="148"/>
      <c r="AC27" s="148"/>
      <c r="AD27" s="148"/>
      <c r="AE27" s="148"/>
      <c r="AF27" s="148"/>
      <c r="AG27" s="148" t="s">
        <v>150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4">
        <v>18</v>
      </c>
      <c r="B28" s="175" t="s">
        <v>196</v>
      </c>
      <c r="C28" s="183" t="s">
        <v>388</v>
      </c>
      <c r="D28" s="176" t="s">
        <v>145</v>
      </c>
      <c r="E28" s="177">
        <v>1</v>
      </c>
      <c r="F28" s="178"/>
      <c r="G28" s="179">
        <f t="shared" si="14"/>
        <v>0</v>
      </c>
      <c r="H28" s="178"/>
      <c r="I28" s="179">
        <f t="shared" si="15"/>
        <v>0</v>
      </c>
      <c r="J28" s="178"/>
      <c r="K28" s="179">
        <f t="shared" si="16"/>
        <v>0</v>
      </c>
      <c r="L28" s="179">
        <v>15</v>
      </c>
      <c r="M28" s="179">
        <f t="shared" si="17"/>
        <v>0</v>
      </c>
      <c r="N28" s="177">
        <v>0</v>
      </c>
      <c r="O28" s="177">
        <f t="shared" si="18"/>
        <v>0</v>
      </c>
      <c r="P28" s="177">
        <v>0</v>
      </c>
      <c r="Q28" s="177">
        <f t="shared" si="19"/>
        <v>0</v>
      </c>
      <c r="R28" s="179"/>
      <c r="S28" s="179" t="s">
        <v>146</v>
      </c>
      <c r="T28" s="180" t="s">
        <v>147</v>
      </c>
      <c r="U28" s="158">
        <v>0</v>
      </c>
      <c r="V28" s="158">
        <f t="shared" si="20"/>
        <v>0</v>
      </c>
      <c r="W28" s="158"/>
      <c r="X28" s="158" t="s">
        <v>148</v>
      </c>
      <c r="Y28" s="158" t="s">
        <v>149</v>
      </c>
      <c r="Z28" s="148"/>
      <c r="AA28" s="148"/>
      <c r="AB28" s="148"/>
      <c r="AC28" s="148"/>
      <c r="AD28" s="148"/>
      <c r="AE28" s="148"/>
      <c r="AF28" s="148"/>
      <c r="AG28" s="148" t="s">
        <v>150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74">
        <v>19</v>
      </c>
      <c r="B29" s="175" t="s">
        <v>198</v>
      </c>
      <c r="C29" s="183" t="s">
        <v>508</v>
      </c>
      <c r="D29" s="176" t="s">
        <v>145</v>
      </c>
      <c r="E29" s="177">
        <v>5</v>
      </c>
      <c r="F29" s="178"/>
      <c r="G29" s="179">
        <f t="shared" si="14"/>
        <v>0</v>
      </c>
      <c r="H29" s="178"/>
      <c r="I29" s="179">
        <f t="shared" si="15"/>
        <v>0</v>
      </c>
      <c r="J29" s="178"/>
      <c r="K29" s="179">
        <f t="shared" si="16"/>
        <v>0</v>
      </c>
      <c r="L29" s="179">
        <v>15</v>
      </c>
      <c r="M29" s="179">
        <f t="shared" si="17"/>
        <v>0</v>
      </c>
      <c r="N29" s="177">
        <v>0</v>
      </c>
      <c r="O29" s="177">
        <f t="shared" si="18"/>
        <v>0</v>
      </c>
      <c r="P29" s="177">
        <v>0</v>
      </c>
      <c r="Q29" s="177">
        <f t="shared" si="19"/>
        <v>0</v>
      </c>
      <c r="R29" s="179"/>
      <c r="S29" s="179" t="s">
        <v>146</v>
      </c>
      <c r="T29" s="180" t="s">
        <v>147</v>
      </c>
      <c r="U29" s="158">
        <v>0</v>
      </c>
      <c r="V29" s="158">
        <f t="shared" si="20"/>
        <v>0</v>
      </c>
      <c r="W29" s="158"/>
      <c r="X29" s="158" t="s">
        <v>148</v>
      </c>
      <c r="Y29" s="158" t="s">
        <v>149</v>
      </c>
      <c r="Z29" s="148"/>
      <c r="AA29" s="148"/>
      <c r="AB29" s="148"/>
      <c r="AC29" s="148"/>
      <c r="AD29" s="148"/>
      <c r="AE29" s="148"/>
      <c r="AF29" s="148"/>
      <c r="AG29" s="148" t="s">
        <v>150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2.5" outlineLevel="1" x14ac:dyDescent="0.2">
      <c r="A30" s="174">
        <v>20</v>
      </c>
      <c r="B30" s="175" t="s">
        <v>200</v>
      </c>
      <c r="C30" s="183" t="s">
        <v>389</v>
      </c>
      <c r="D30" s="176" t="s">
        <v>145</v>
      </c>
      <c r="E30" s="177">
        <v>5</v>
      </c>
      <c r="F30" s="178"/>
      <c r="G30" s="179">
        <f t="shared" si="14"/>
        <v>0</v>
      </c>
      <c r="H30" s="178"/>
      <c r="I30" s="179">
        <f t="shared" si="15"/>
        <v>0</v>
      </c>
      <c r="J30" s="178"/>
      <c r="K30" s="179">
        <f t="shared" si="16"/>
        <v>0</v>
      </c>
      <c r="L30" s="179">
        <v>15</v>
      </c>
      <c r="M30" s="179">
        <f t="shared" si="17"/>
        <v>0</v>
      </c>
      <c r="N30" s="177">
        <v>0</v>
      </c>
      <c r="O30" s="177">
        <f t="shared" si="18"/>
        <v>0</v>
      </c>
      <c r="P30" s="177">
        <v>0</v>
      </c>
      <c r="Q30" s="177">
        <f t="shared" si="19"/>
        <v>0</v>
      </c>
      <c r="R30" s="179"/>
      <c r="S30" s="179" t="s">
        <v>146</v>
      </c>
      <c r="T30" s="180" t="s">
        <v>147</v>
      </c>
      <c r="U30" s="158">
        <v>0</v>
      </c>
      <c r="V30" s="158">
        <f t="shared" si="20"/>
        <v>0</v>
      </c>
      <c r="W30" s="158"/>
      <c r="X30" s="158" t="s">
        <v>148</v>
      </c>
      <c r="Y30" s="158" t="s">
        <v>149</v>
      </c>
      <c r="Z30" s="148"/>
      <c r="AA30" s="148"/>
      <c r="AB30" s="148"/>
      <c r="AC30" s="148"/>
      <c r="AD30" s="148"/>
      <c r="AE30" s="148"/>
      <c r="AF30" s="148"/>
      <c r="AG30" s="148" t="s">
        <v>150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4">
        <v>21</v>
      </c>
      <c r="B31" s="175" t="s">
        <v>202</v>
      </c>
      <c r="C31" s="183" t="s">
        <v>513</v>
      </c>
      <c r="D31" s="176" t="s">
        <v>145</v>
      </c>
      <c r="E31" s="177">
        <v>5</v>
      </c>
      <c r="F31" s="178"/>
      <c r="G31" s="179">
        <f t="shared" si="14"/>
        <v>0</v>
      </c>
      <c r="H31" s="178"/>
      <c r="I31" s="179">
        <f t="shared" si="15"/>
        <v>0</v>
      </c>
      <c r="J31" s="178"/>
      <c r="K31" s="179">
        <f t="shared" si="16"/>
        <v>0</v>
      </c>
      <c r="L31" s="179">
        <v>15</v>
      </c>
      <c r="M31" s="179">
        <f t="shared" si="17"/>
        <v>0</v>
      </c>
      <c r="N31" s="177">
        <v>0</v>
      </c>
      <c r="O31" s="177">
        <f t="shared" si="18"/>
        <v>0</v>
      </c>
      <c r="P31" s="177">
        <v>0</v>
      </c>
      <c r="Q31" s="177">
        <f t="shared" si="19"/>
        <v>0</v>
      </c>
      <c r="R31" s="179"/>
      <c r="S31" s="179" t="s">
        <v>146</v>
      </c>
      <c r="T31" s="180" t="s">
        <v>147</v>
      </c>
      <c r="U31" s="158">
        <v>0</v>
      </c>
      <c r="V31" s="158">
        <f t="shared" si="20"/>
        <v>0</v>
      </c>
      <c r="W31" s="158"/>
      <c r="X31" s="158" t="s">
        <v>148</v>
      </c>
      <c r="Y31" s="158" t="s">
        <v>149</v>
      </c>
      <c r="Z31" s="148"/>
      <c r="AA31" s="148"/>
      <c r="AB31" s="148"/>
      <c r="AC31" s="148"/>
      <c r="AD31" s="148"/>
      <c r="AE31" s="148"/>
      <c r="AF31" s="148"/>
      <c r="AG31" s="148" t="s">
        <v>150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4">
        <v>22</v>
      </c>
      <c r="B32" s="175" t="s">
        <v>206</v>
      </c>
      <c r="C32" s="183" t="s">
        <v>510</v>
      </c>
      <c r="D32" s="176" t="s">
        <v>145</v>
      </c>
      <c r="E32" s="177">
        <v>5</v>
      </c>
      <c r="F32" s="178"/>
      <c r="G32" s="179">
        <f t="shared" si="14"/>
        <v>0</v>
      </c>
      <c r="H32" s="178"/>
      <c r="I32" s="179">
        <f t="shared" si="15"/>
        <v>0</v>
      </c>
      <c r="J32" s="178"/>
      <c r="K32" s="179">
        <f t="shared" si="16"/>
        <v>0</v>
      </c>
      <c r="L32" s="179">
        <v>15</v>
      </c>
      <c r="M32" s="179">
        <f t="shared" si="17"/>
        <v>0</v>
      </c>
      <c r="N32" s="177">
        <v>0</v>
      </c>
      <c r="O32" s="177">
        <f t="shared" si="18"/>
        <v>0</v>
      </c>
      <c r="P32" s="177">
        <v>0</v>
      </c>
      <c r="Q32" s="177">
        <f t="shared" si="19"/>
        <v>0</v>
      </c>
      <c r="R32" s="179"/>
      <c r="S32" s="179" t="s">
        <v>146</v>
      </c>
      <c r="T32" s="180" t="s">
        <v>147</v>
      </c>
      <c r="U32" s="158">
        <v>0</v>
      </c>
      <c r="V32" s="158">
        <f t="shared" si="20"/>
        <v>0</v>
      </c>
      <c r="W32" s="158"/>
      <c r="X32" s="158" t="s">
        <v>148</v>
      </c>
      <c r="Y32" s="158" t="s">
        <v>149</v>
      </c>
      <c r="Z32" s="148"/>
      <c r="AA32" s="148"/>
      <c r="AB32" s="148"/>
      <c r="AC32" s="148"/>
      <c r="AD32" s="148"/>
      <c r="AE32" s="148"/>
      <c r="AF32" s="148"/>
      <c r="AG32" s="148" t="s">
        <v>150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x14ac:dyDescent="0.2">
      <c r="A33" s="160" t="s">
        <v>142</v>
      </c>
      <c r="B33" s="161" t="s">
        <v>101</v>
      </c>
      <c r="C33" s="181" t="s">
        <v>97</v>
      </c>
      <c r="D33" s="162"/>
      <c r="E33" s="163"/>
      <c r="F33" s="164"/>
      <c r="G33" s="164">
        <f>SUMIF(AG34:AG34,"&lt;&gt;NOR",G34:G34)</f>
        <v>0</v>
      </c>
      <c r="H33" s="164"/>
      <c r="I33" s="164">
        <f>SUM(I34:I34)</f>
        <v>0</v>
      </c>
      <c r="J33" s="164"/>
      <c r="K33" s="164">
        <f>SUM(K34:K34)</f>
        <v>0</v>
      </c>
      <c r="L33" s="164"/>
      <c r="M33" s="164">
        <f>SUM(M34:M34)</f>
        <v>0</v>
      </c>
      <c r="N33" s="163"/>
      <c r="O33" s="163">
        <f>SUM(O34:O34)</f>
        <v>0</v>
      </c>
      <c r="P33" s="163"/>
      <c r="Q33" s="163">
        <f>SUM(Q34:Q34)</f>
        <v>0</v>
      </c>
      <c r="R33" s="164"/>
      <c r="S33" s="164"/>
      <c r="T33" s="165"/>
      <c r="U33" s="159"/>
      <c r="V33" s="159">
        <f>SUM(V34:V34)</f>
        <v>0</v>
      </c>
      <c r="W33" s="159"/>
      <c r="X33" s="159"/>
      <c r="Y33" s="159"/>
      <c r="AG33" t="s">
        <v>143</v>
      </c>
    </row>
    <row r="34" spans="1:60" outlineLevel="1" x14ac:dyDescent="0.2">
      <c r="A34" s="174">
        <v>23</v>
      </c>
      <c r="B34" s="175" t="s">
        <v>208</v>
      </c>
      <c r="C34" s="183" t="s">
        <v>390</v>
      </c>
      <c r="D34" s="176" t="s">
        <v>355</v>
      </c>
      <c r="E34" s="177">
        <v>1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15</v>
      </c>
      <c r="M34" s="179">
        <f>G34*(1+L34/100)</f>
        <v>0</v>
      </c>
      <c r="N34" s="177">
        <v>0</v>
      </c>
      <c r="O34" s="177">
        <f>ROUND(E34*N34,2)</f>
        <v>0</v>
      </c>
      <c r="P34" s="177">
        <v>0</v>
      </c>
      <c r="Q34" s="177">
        <f>ROUND(E34*P34,2)</f>
        <v>0</v>
      </c>
      <c r="R34" s="179"/>
      <c r="S34" s="179" t="s">
        <v>146</v>
      </c>
      <c r="T34" s="180" t="s">
        <v>147</v>
      </c>
      <c r="U34" s="158">
        <v>0</v>
      </c>
      <c r="V34" s="158">
        <f>ROUND(E34*U34,2)</f>
        <v>0</v>
      </c>
      <c r="W34" s="158"/>
      <c r="X34" s="158" t="s">
        <v>148</v>
      </c>
      <c r="Y34" s="158" t="s">
        <v>149</v>
      </c>
      <c r="Z34" s="148"/>
      <c r="AA34" s="148"/>
      <c r="AB34" s="148"/>
      <c r="AC34" s="148"/>
      <c r="AD34" s="148"/>
      <c r="AE34" s="148"/>
      <c r="AF34" s="148"/>
      <c r="AG34" s="148" t="s">
        <v>150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">
      <c r="A35" s="160" t="s">
        <v>142</v>
      </c>
      <c r="B35" s="161" t="s">
        <v>112</v>
      </c>
      <c r="C35" s="181" t="s">
        <v>113</v>
      </c>
      <c r="D35" s="162"/>
      <c r="E35" s="163"/>
      <c r="F35" s="164"/>
      <c r="G35" s="164">
        <f>SUMIF(AG36:AG42,"&lt;&gt;NOR",G36:G42)</f>
        <v>0</v>
      </c>
      <c r="H35" s="164"/>
      <c r="I35" s="164">
        <f>SUM(I36:I42)</f>
        <v>0</v>
      </c>
      <c r="J35" s="164"/>
      <c r="K35" s="164">
        <f>SUM(K36:K42)</f>
        <v>0</v>
      </c>
      <c r="L35" s="164"/>
      <c r="M35" s="164">
        <f>SUM(M36:M42)</f>
        <v>0</v>
      </c>
      <c r="N35" s="163"/>
      <c r="O35" s="163">
        <f>SUM(O36:O42)</f>
        <v>0</v>
      </c>
      <c r="P35" s="163"/>
      <c r="Q35" s="163">
        <f>SUM(Q36:Q42)</f>
        <v>0</v>
      </c>
      <c r="R35" s="164"/>
      <c r="S35" s="164"/>
      <c r="T35" s="165"/>
      <c r="U35" s="159"/>
      <c r="V35" s="159">
        <f>SUM(V36:V42)</f>
        <v>0</v>
      </c>
      <c r="W35" s="159"/>
      <c r="X35" s="159"/>
      <c r="Y35" s="159"/>
      <c r="AG35" t="s">
        <v>143</v>
      </c>
    </row>
    <row r="36" spans="1:60" outlineLevel="1" x14ac:dyDescent="0.2">
      <c r="A36" s="174">
        <v>24</v>
      </c>
      <c r="B36" s="175" t="s">
        <v>210</v>
      </c>
      <c r="C36" s="183" t="s">
        <v>396</v>
      </c>
      <c r="D36" s="176" t="s">
        <v>358</v>
      </c>
      <c r="E36" s="177">
        <v>12</v>
      </c>
      <c r="F36" s="178"/>
      <c r="G36" s="179">
        <f t="shared" ref="G36:G42" si="21">ROUND(E36*F36,2)</f>
        <v>0</v>
      </c>
      <c r="H36" s="178"/>
      <c r="I36" s="179">
        <f t="shared" ref="I36:I42" si="22">ROUND(E36*H36,2)</f>
        <v>0</v>
      </c>
      <c r="J36" s="178"/>
      <c r="K36" s="179">
        <f t="shared" ref="K36:K42" si="23">ROUND(E36*J36,2)</f>
        <v>0</v>
      </c>
      <c r="L36" s="179">
        <v>15</v>
      </c>
      <c r="M36" s="179">
        <f t="shared" ref="M36:M42" si="24">G36*(1+L36/100)</f>
        <v>0</v>
      </c>
      <c r="N36" s="177">
        <v>0</v>
      </c>
      <c r="O36" s="177">
        <f t="shared" ref="O36:O42" si="25">ROUND(E36*N36,2)</f>
        <v>0</v>
      </c>
      <c r="P36" s="177">
        <v>0</v>
      </c>
      <c r="Q36" s="177">
        <f t="shared" ref="Q36:Q42" si="26">ROUND(E36*P36,2)</f>
        <v>0</v>
      </c>
      <c r="R36" s="179"/>
      <c r="S36" s="179" t="s">
        <v>146</v>
      </c>
      <c r="T36" s="180" t="s">
        <v>147</v>
      </c>
      <c r="U36" s="158">
        <v>0</v>
      </c>
      <c r="V36" s="158">
        <f t="shared" ref="V36:V42" si="27">ROUND(E36*U36,2)</f>
        <v>0</v>
      </c>
      <c r="W36" s="158"/>
      <c r="X36" s="158" t="s">
        <v>148</v>
      </c>
      <c r="Y36" s="158" t="s">
        <v>149</v>
      </c>
      <c r="Z36" s="148"/>
      <c r="AA36" s="148"/>
      <c r="AB36" s="148"/>
      <c r="AC36" s="148"/>
      <c r="AD36" s="148"/>
      <c r="AE36" s="148"/>
      <c r="AF36" s="148"/>
      <c r="AG36" s="148" t="s">
        <v>150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4">
        <v>25</v>
      </c>
      <c r="B37" s="175" t="s">
        <v>213</v>
      </c>
      <c r="C37" s="183" t="s">
        <v>397</v>
      </c>
      <c r="D37" s="176" t="s">
        <v>358</v>
      </c>
      <c r="E37" s="177">
        <v>60</v>
      </c>
      <c r="F37" s="178"/>
      <c r="G37" s="179">
        <f t="shared" si="21"/>
        <v>0</v>
      </c>
      <c r="H37" s="178"/>
      <c r="I37" s="179">
        <f t="shared" si="22"/>
        <v>0</v>
      </c>
      <c r="J37" s="178"/>
      <c r="K37" s="179">
        <f t="shared" si="23"/>
        <v>0</v>
      </c>
      <c r="L37" s="179">
        <v>15</v>
      </c>
      <c r="M37" s="179">
        <f t="shared" si="24"/>
        <v>0</v>
      </c>
      <c r="N37" s="177">
        <v>0</v>
      </c>
      <c r="O37" s="177">
        <f t="shared" si="25"/>
        <v>0</v>
      </c>
      <c r="P37" s="177">
        <v>0</v>
      </c>
      <c r="Q37" s="177">
        <f t="shared" si="26"/>
        <v>0</v>
      </c>
      <c r="R37" s="179"/>
      <c r="S37" s="179" t="s">
        <v>146</v>
      </c>
      <c r="T37" s="180" t="s">
        <v>147</v>
      </c>
      <c r="U37" s="158">
        <v>0</v>
      </c>
      <c r="V37" s="158">
        <f t="shared" si="27"/>
        <v>0</v>
      </c>
      <c r="W37" s="158"/>
      <c r="X37" s="158" t="s">
        <v>148</v>
      </c>
      <c r="Y37" s="158" t="s">
        <v>149</v>
      </c>
      <c r="Z37" s="148"/>
      <c r="AA37" s="148"/>
      <c r="AB37" s="148"/>
      <c r="AC37" s="148"/>
      <c r="AD37" s="148"/>
      <c r="AE37" s="148"/>
      <c r="AF37" s="148"/>
      <c r="AG37" s="148" t="s">
        <v>150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4">
        <v>26</v>
      </c>
      <c r="B38" s="175" t="s">
        <v>216</v>
      </c>
      <c r="C38" s="183" t="s">
        <v>398</v>
      </c>
      <c r="D38" s="176" t="s">
        <v>358</v>
      </c>
      <c r="E38" s="177">
        <v>8</v>
      </c>
      <c r="F38" s="178"/>
      <c r="G38" s="179">
        <f t="shared" si="21"/>
        <v>0</v>
      </c>
      <c r="H38" s="178"/>
      <c r="I38" s="179">
        <f t="shared" si="22"/>
        <v>0</v>
      </c>
      <c r="J38" s="178"/>
      <c r="K38" s="179">
        <f t="shared" si="23"/>
        <v>0</v>
      </c>
      <c r="L38" s="179">
        <v>15</v>
      </c>
      <c r="M38" s="179">
        <f t="shared" si="24"/>
        <v>0</v>
      </c>
      <c r="N38" s="177">
        <v>0</v>
      </c>
      <c r="O38" s="177">
        <f t="shared" si="25"/>
        <v>0</v>
      </c>
      <c r="P38" s="177">
        <v>0</v>
      </c>
      <c r="Q38" s="177">
        <f t="shared" si="26"/>
        <v>0</v>
      </c>
      <c r="R38" s="179"/>
      <c r="S38" s="179" t="s">
        <v>146</v>
      </c>
      <c r="T38" s="180" t="s">
        <v>147</v>
      </c>
      <c r="U38" s="158">
        <v>0</v>
      </c>
      <c r="V38" s="158">
        <f t="shared" si="27"/>
        <v>0</v>
      </c>
      <c r="W38" s="158"/>
      <c r="X38" s="158" t="s">
        <v>148</v>
      </c>
      <c r="Y38" s="158" t="s">
        <v>149</v>
      </c>
      <c r="Z38" s="148"/>
      <c r="AA38" s="148"/>
      <c r="AB38" s="148"/>
      <c r="AC38" s="148"/>
      <c r="AD38" s="148"/>
      <c r="AE38" s="148"/>
      <c r="AF38" s="148"/>
      <c r="AG38" s="148" t="s">
        <v>150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4">
        <v>27</v>
      </c>
      <c r="B39" s="175" t="s">
        <v>219</v>
      </c>
      <c r="C39" s="183" t="s">
        <v>399</v>
      </c>
      <c r="D39" s="176" t="s">
        <v>358</v>
      </c>
      <c r="E39" s="177">
        <v>10</v>
      </c>
      <c r="F39" s="178"/>
      <c r="G39" s="179">
        <f t="shared" si="21"/>
        <v>0</v>
      </c>
      <c r="H39" s="178"/>
      <c r="I39" s="179">
        <f t="shared" si="22"/>
        <v>0</v>
      </c>
      <c r="J39" s="178"/>
      <c r="K39" s="179">
        <f t="shared" si="23"/>
        <v>0</v>
      </c>
      <c r="L39" s="179">
        <v>15</v>
      </c>
      <c r="M39" s="179">
        <f t="shared" si="24"/>
        <v>0</v>
      </c>
      <c r="N39" s="177">
        <v>0</v>
      </c>
      <c r="O39" s="177">
        <f t="shared" si="25"/>
        <v>0</v>
      </c>
      <c r="P39" s="177">
        <v>0</v>
      </c>
      <c r="Q39" s="177">
        <f t="shared" si="26"/>
        <v>0</v>
      </c>
      <c r="R39" s="179"/>
      <c r="S39" s="179" t="s">
        <v>146</v>
      </c>
      <c r="T39" s="180" t="s">
        <v>147</v>
      </c>
      <c r="U39" s="158">
        <v>0</v>
      </c>
      <c r="V39" s="158">
        <f t="shared" si="27"/>
        <v>0</v>
      </c>
      <c r="W39" s="158"/>
      <c r="X39" s="158" t="s">
        <v>148</v>
      </c>
      <c r="Y39" s="158" t="s">
        <v>149</v>
      </c>
      <c r="Z39" s="148"/>
      <c r="AA39" s="148"/>
      <c r="AB39" s="148"/>
      <c r="AC39" s="148"/>
      <c r="AD39" s="148"/>
      <c r="AE39" s="148"/>
      <c r="AF39" s="148"/>
      <c r="AG39" s="148" t="s">
        <v>150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4">
        <v>28</v>
      </c>
      <c r="B40" s="175" t="s">
        <v>221</v>
      </c>
      <c r="C40" s="183" t="s">
        <v>400</v>
      </c>
      <c r="D40" s="176" t="s">
        <v>358</v>
      </c>
      <c r="E40" s="177">
        <v>4</v>
      </c>
      <c r="F40" s="178"/>
      <c r="G40" s="179">
        <f t="shared" si="21"/>
        <v>0</v>
      </c>
      <c r="H40" s="178"/>
      <c r="I40" s="179">
        <f t="shared" si="22"/>
        <v>0</v>
      </c>
      <c r="J40" s="178"/>
      <c r="K40" s="179">
        <f t="shared" si="23"/>
        <v>0</v>
      </c>
      <c r="L40" s="179">
        <v>15</v>
      </c>
      <c r="M40" s="179">
        <f t="shared" si="24"/>
        <v>0</v>
      </c>
      <c r="N40" s="177">
        <v>0</v>
      </c>
      <c r="O40" s="177">
        <f t="shared" si="25"/>
        <v>0</v>
      </c>
      <c r="P40" s="177">
        <v>0</v>
      </c>
      <c r="Q40" s="177">
        <f t="shared" si="26"/>
        <v>0</v>
      </c>
      <c r="R40" s="179"/>
      <c r="S40" s="179" t="s">
        <v>146</v>
      </c>
      <c r="T40" s="180" t="s">
        <v>147</v>
      </c>
      <c r="U40" s="158">
        <v>0</v>
      </c>
      <c r="V40" s="158">
        <f t="shared" si="27"/>
        <v>0</v>
      </c>
      <c r="W40" s="158"/>
      <c r="X40" s="158" t="s">
        <v>148</v>
      </c>
      <c r="Y40" s="158" t="s">
        <v>149</v>
      </c>
      <c r="Z40" s="148"/>
      <c r="AA40" s="148"/>
      <c r="AB40" s="148"/>
      <c r="AC40" s="148"/>
      <c r="AD40" s="148"/>
      <c r="AE40" s="148"/>
      <c r="AF40" s="148"/>
      <c r="AG40" s="148" t="s">
        <v>150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4">
        <v>29</v>
      </c>
      <c r="B41" s="175" t="s">
        <v>225</v>
      </c>
      <c r="C41" s="183" t="s">
        <v>401</v>
      </c>
      <c r="D41" s="176" t="s">
        <v>358</v>
      </c>
      <c r="E41" s="177">
        <v>16</v>
      </c>
      <c r="F41" s="178"/>
      <c r="G41" s="179">
        <f t="shared" si="21"/>
        <v>0</v>
      </c>
      <c r="H41" s="178"/>
      <c r="I41" s="179">
        <f t="shared" si="22"/>
        <v>0</v>
      </c>
      <c r="J41" s="178"/>
      <c r="K41" s="179">
        <f t="shared" si="23"/>
        <v>0</v>
      </c>
      <c r="L41" s="179">
        <v>15</v>
      </c>
      <c r="M41" s="179">
        <f t="shared" si="24"/>
        <v>0</v>
      </c>
      <c r="N41" s="177">
        <v>0</v>
      </c>
      <c r="O41" s="177">
        <f t="shared" si="25"/>
        <v>0</v>
      </c>
      <c r="P41" s="177">
        <v>0</v>
      </c>
      <c r="Q41" s="177">
        <f t="shared" si="26"/>
        <v>0</v>
      </c>
      <c r="R41" s="179"/>
      <c r="S41" s="179" t="s">
        <v>146</v>
      </c>
      <c r="T41" s="180" t="s">
        <v>147</v>
      </c>
      <c r="U41" s="158">
        <v>0</v>
      </c>
      <c r="V41" s="158">
        <f t="shared" si="27"/>
        <v>0</v>
      </c>
      <c r="W41" s="158"/>
      <c r="X41" s="158" t="s">
        <v>148</v>
      </c>
      <c r="Y41" s="158" t="s">
        <v>149</v>
      </c>
      <c r="Z41" s="148"/>
      <c r="AA41" s="148"/>
      <c r="AB41" s="148"/>
      <c r="AC41" s="148"/>
      <c r="AD41" s="148"/>
      <c r="AE41" s="148"/>
      <c r="AF41" s="148"/>
      <c r="AG41" s="148" t="s">
        <v>150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67">
        <v>30</v>
      </c>
      <c r="B42" s="168" t="s">
        <v>228</v>
      </c>
      <c r="C42" s="182" t="s">
        <v>402</v>
      </c>
      <c r="D42" s="169" t="s">
        <v>358</v>
      </c>
      <c r="E42" s="170">
        <v>24</v>
      </c>
      <c r="F42" s="171"/>
      <c r="G42" s="172">
        <f t="shared" si="21"/>
        <v>0</v>
      </c>
      <c r="H42" s="171"/>
      <c r="I42" s="172">
        <f t="shared" si="22"/>
        <v>0</v>
      </c>
      <c r="J42" s="171"/>
      <c r="K42" s="172">
        <f t="shared" si="23"/>
        <v>0</v>
      </c>
      <c r="L42" s="172">
        <v>15</v>
      </c>
      <c r="M42" s="172">
        <f t="shared" si="24"/>
        <v>0</v>
      </c>
      <c r="N42" s="170">
        <v>0</v>
      </c>
      <c r="O42" s="170">
        <f t="shared" si="25"/>
        <v>0</v>
      </c>
      <c r="P42" s="170">
        <v>0</v>
      </c>
      <c r="Q42" s="170">
        <f t="shared" si="26"/>
        <v>0</v>
      </c>
      <c r="R42" s="172"/>
      <c r="S42" s="172" t="s">
        <v>146</v>
      </c>
      <c r="T42" s="173" t="s">
        <v>147</v>
      </c>
      <c r="U42" s="158">
        <v>0</v>
      </c>
      <c r="V42" s="158">
        <f t="shared" si="27"/>
        <v>0</v>
      </c>
      <c r="W42" s="158"/>
      <c r="X42" s="158" t="s">
        <v>148</v>
      </c>
      <c r="Y42" s="158" t="s">
        <v>149</v>
      </c>
      <c r="Z42" s="148"/>
      <c r="AA42" s="148"/>
      <c r="AB42" s="148"/>
      <c r="AC42" s="148"/>
      <c r="AD42" s="148"/>
      <c r="AE42" s="148"/>
      <c r="AF42" s="148"/>
      <c r="AG42" s="148" t="s">
        <v>150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x14ac:dyDescent="0.2">
      <c r="A43" s="3"/>
      <c r="B43" s="4"/>
      <c r="C43" s="184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v>15</v>
      </c>
      <c r="AF43">
        <v>21</v>
      </c>
      <c r="AG43" t="s">
        <v>128</v>
      </c>
    </row>
    <row r="44" spans="1:60" x14ac:dyDescent="0.2">
      <c r="A44" s="151"/>
      <c r="B44" s="152" t="s">
        <v>29</v>
      </c>
      <c r="C44" s="185"/>
      <c r="D44" s="153"/>
      <c r="E44" s="154"/>
      <c r="F44" s="154"/>
      <c r="G44" s="166">
        <f>G8+G18+G20+G33+G35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f>SUMIF(L7:L42,AE43,G7:G42)</f>
        <v>0</v>
      </c>
      <c r="AF44">
        <f>SUMIF(L7:L42,AF43,G7:G42)</f>
        <v>0</v>
      </c>
      <c r="AG44" t="s">
        <v>385</v>
      </c>
    </row>
    <row r="45" spans="1:60" x14ac:dyDescent="0.2">
      <c r="C45" s="186"/>
      <c r="D45" s="10"/>
      <c r="AG45" t="s">
        <v>386</v>
      </c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</sheetData>
  <sheetProtection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C12" sqref="C12:G12"/>
    </sheetView>
  </sheetViews>
  <sheetFormatPr defaultRowHeight="12.75" outlineLevelRow="2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855468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115</v>
      </c>
      <c r="B1" s="248"/>
      <c r="C1" s="248"/>
      <c r="D1" s="248"/>
      <c r="E1" s="248"/>
      <c r="F1" s="248"/>
      <c r="G1" s="248"/>
      <c r="AG1" t="s">
        <v>116</v>
      </c>
    </row>
    <row r="2" spans="1:60" ht="25.15" customHeight="1" x14ac:dyDescent="0.2">
      <c r="A2" s="50" t="s">
        <v>7</v>
      </c>
      <c r="B2" s="49" t="s">
        <v>43</v>
      </c>
      <c r="C2" s="249" t="s">
        <v>44</v>
      </c>
      <c r="D2" s="250"/>
      <c r="E2" s="250"/>
      <c r="F2" s="250"/>
      <c r="G2" s="251"/>
      <c r="AG2" t="s">
        <v>117</v>
      </c>
    </row>
    <row r="3" spans="1:60" ht="25.15" customHeight="1" x14ac:dyDescent="0.2">
      <c r="A3" s="50" t="s">
        <v>8</v>
      </c>
      <c r="B3" s="49" t="s">
        <v>53</v>
      </c>
      <c r="C3" s="249" t="s">
        <v>54</v>
      </c>
      <c r="D3" s="250"/>
      <c r="E3" s="250"/>
      <c r="F3" s="250"/>
      <c r="G3" s="251"/>
      <c r="AC3" s="122" t="s">
        <v>117</v>
      </c>
      <c r="AG3" t="s">
        <v>118</v>
      </c>
    </row>
    <row r="4" spans="1:60" ht="25.15" customHeight="1" x14ac:dyDescent="0.2">
      <c r="A4" s="141" t="s">
        <v>9</v>
      </c>
      <c r="B4" s="142" t="s">
        <v>59</v>
      </c>
      <c r="C4" s="252" t="s">
        <v>60</v>
      </c>
      <c r="D4" s="253"/>
      <c r="E4" s="253"/>
      <c r="F4" s="253"/>
      <c r="G4" s="254"/>
      <c r="AG4" t="s">
        <v>119</v>
      </c>
    </row>
    <row r="5" spans="1:60" x14ac:dyDescent="0.2">
      <c r="D5" s="10"/>
    </row>
    <row r="6" spans="1:60" ht="38.25" x14ac:dyDescent="0.2">
      <c r="A6" s="144" t="s">
        <v>120</v>
      </c>
      <c r="B6" s="146" t="s">
        <v>121</v>
      </c>
      <c r="C6" s="146" t="s">
        <v>122</v>
      </c>
      <c r="D6" s="145" t="s">
        <v>123</v>
      </c>
      <c r="E6" s="144" t="s">
        <v>124</v>
      </c>
      <c r="F6" s="143" t="s">
        <v>125</v>
      </c>
      <c r="G6" s="144" t="s">
        <v>29</v>
      </c>
      <c r="H6" s="147" t="s">
        <v>30</v>
      </c>
      <c r="I6" s="147" t="s">
        <v>126</v>
      </c>
      <c r="J6" s="147" t="s">
        <v>31</v>
      </c>
      <c r="K6" s="147" t="s">
        <v>127</v>
      </c>
      <c r="L6" s="147" t="s">
        <v>128</v>
      </c>
      <c r="M6" s="147" t="s">
        <v>129</v>
      </c>
      <c r="N6" s="147" t="s">
        <v>130</v>
      </c>
      <c r="O6" s="147" t="s">
        <v>131</v>
      </c>
      <c r="P6" s="147" t="s">
        <v>132</v>
      </c>
      <c r="Q6" s="147" t="s">
        <v>133</v>
      </c>
      <c r="R6" s="147" t="s">
        <v>134</v>
      </c>
      <c r="S6" s="147" t="s">
        <v>135</v>
      </c>
      <c r="T6" s="147" t="s">
        <v>136</v>
      </c>
      <c r="U6" s="147" t="s">
        <v>137</v>
      </c>
      <c r="V6" s="147" t="s">
        <v>138</v>
      </c>
      <c r="W6" s="147" t="s">
        <v>139</v>
      </c>
      <c r="X6" s="147" t="s">
        <v>140</v>
      </c>
      <c r="Y6" s="147" t="s">
        <v>141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0" t="s">
        <v>142</v>
      </c>
      <c r="B8" s="161" t="s">
        <v>102</v>
      </c>
      <c r="C8" s="181" t="s">
        <v>103</v>
      </c>
      <c r="D8" s="162"/>
      <c r="E8" s="163"/>
      <c r="F8" s="164"/>
      <c r="G8" s="164">
        <f>SUMIF(AG9:AG12,"&lt;&gt;NOR",G9:G12)</f>
        <v>0</v>
      </c>
      <c r="H8" s="164"/>
      <c r="I8" s="164">
        <f>SUM(I9:I12)</f>
        <v>0</v>
      </c>
      <c r="J8" s="164"/>
      <c r="K8" s="164">
        <f>SUM(K9:K12)</f>
        <v>0</v>
      </c>
      <c r="L8" s="164"/>
      <c r="M8" s="164">
        <f>SUM(M9:M12)</f>
        <v>0</v>
      </c>
      <c r="N8" s="163"/>
      <c r="O8" s="163">
        <f>SUM(O9:O12)</f>
        <v>0</v>
      </c>
      <c r="P8" s="163"/>
      <c r="Q8" s="163">
        <f>SUM(Q9:Q12)</f>
        <v>0</v>
      </c>
      <c r="R8" s="164"/>
      <c r="S8" s="164"/>
      <c r="T8" s="165"/>
      <c r="U8" s="159"/>
      <c r="V8" s="159">
        <f>SUM(V9:V12)</f>
        <v>0</v>
      </c>
      <c r="W8" s="159"/>
      <c r="X8" s="159"/>
      <c r="Y8" s="159"/>
      <c r="AG8" t="s">
        <v>143</v>
      </c>
    </row>
    <row r="9" spans="1:60" ht="33.75" outlineLevel="1" x14ac:dyDescent="0.2">
      <c r="A9" s="167">
        <v>1</v>
      </c>
      <c r="B9" s="168" t="s">
        <v>144</v>
      </c>
      <c r="C9" s="182" t="s">
        <v>503</v>
      </c>
      <c r="D9" s="169" t="s">
        <v>145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15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146</v>
      </c>
      <c r="T9" s="173" t="s">
        <v>147</v>
      </c>
      <c r="U9" s="158">
        <v>0</v>
      </c>
      <c r="V9" s="158">
        <f>ROUND(E9*U9,2)</f>
        <v>0</v>
      </c>
      <c r="W9" s="158"/>
      <c r="X9" s="158" t="s">
        <v>148</v>
      </c>
      <c r="Y9" s="158" t="s">
        <v>149</v>
      </c>
      <c r="Z9" s="148"/>
      <c r="AA9" s="148"/>
      <c r="AB9" s="148"/>
      <c r="AC9" s="148"/>
      <c r="AD9" s="148"/>
      <c r="AE9" s="148"/>
      <c r="AF9" s="148"/>
      <c r="AG9" s="148" t="s">
        <v>150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43" t="s">
        <v>403</v>
      </c>
      <c r="D10" s="244"/>
      <c r="E10" s="244"/>
      <c r="F10" s="244"/>
      <c r="G10" s="244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151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33.75" outlineLevel="1" x14ac:dyDescent="0.2">
      <c r="A11" s="167">
        <v>2</v>
      </c>
      <c r="B11" s="168" t="s">
        <v>153</v>
      </c>
      <c r="C11" s="182" t="s">
        <v>504</v>
      </c>
      <c r="D11" s="169" t="s">
        <v>145</v>
      </c>
      <c r="E11" s="170">
        <v>11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15</v>
      </c>
      <c r="M11" s="172">
        <f>G11*(1+L11/100)</f>
        <v>0</v>
      </c>
      <c r="N11" s="170">
        <v>0</v>
      </c>
      <c r="O11" s="170">
        <f>ROUND(E11*N11,2)</f>
        <v>0</v>
      </c>
      <c r="P11" s="170">
        <v>0</v>
      </c>
      <c r="Q11" s="170">
        <f>ROUND(E11*P11,2)</f>
        <v>0</v>
      </c>
      <c r="R11" s="172"/>
      <c r="S11" s="172" t="s">
        <v>146</v>
      </c>
      <c r="T11" s="173" t="s">
        <v>147</v>
      </c>
      <c r="U11" s="158">
        <v>0</v>
      </c>
      <c r="V11" s="158">
        <f>ROUND(E11*U11,2)</f>
        <v>0</v>
      </c>
      <c r="W11" s="158"/>
      <c r="X11" s="158" t="s">
        <v>148</v>
      </c>
      <c r="Y11" s="158" t="s">
        <v>149</v>
      </c>
      <c r="Z11" s="148"/>
      <c r="AA11" s="148"/>
      <c r="AB11" s="148"/>
      <c r="AC11" s="148"/>
      <c r="AD11" s="148"/>
      <c r="AE11" s="148"/>
      <c r="AF11" s="148"/>
      <c r="AG11" s="148" t="s">
        <v>150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243" t="s">
        <v>404</v>
      </c>
      <c r="D12" s="244"/>
      <c r="E12" s="244"/>
      <c r="F12" s="244"/>
      <c r="G12" s="244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151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x14ac:dyDescent="0.2">
      <c r="A13" s="160" t="s">
        <v>142</v>
      </c>
      <c r="B13" s="161" t="s">
        <v>104</v>
      </c>
      <c r="C13" s="181" t="s">
        <v>105</v>
      </c>
      <c r="D13" s="162"/>
      <c r="E13" s="163"/>
      <c r="F13" s="164"/>
      <c r="G13" s="164">
        <f>SUMIF(AG14:AG17,"&lt;&gt;NOR",G14:G17)</f>
        <v>0</v>
      </c>
      <c r="H13" s="164"/>
      <c r="I13" s="164">
        <f>SUM(I14:I17)</f>
        <v>0</v>
      </c>
      <c r="J13" s="164"/>
      <c r="K13" s="164">
        <f>SUM(K14:K17)</f>
        <v>0</v>
      </c>
      <c r="L13" s="164"/>
      <c r="M13" s="164">
        <f>SUM(M14:M17)</f>
        <v>0</v>
      </c>
      <c r="N13" s="163"/>
      <c r="O13" s="163">
        <f>SUM(O14:O17)</f>
        <v>0</v>
      </c>
      <c r="P13" s="163"/>
      <c r="Q13" s="163">
        <f>SUM(Q14:Q17)</f>
        <v>0</v>
      </c>
      <c r="R13" s="164"/>
      <c r="S13" s="164"/>
      <c r="T13" s="165"/>
      <c r="U13" s="159"/>
      <c r="V13" s="159">
        <f>SUM(V14:V17)</f>
        <v>0</v>
      </c>
      <c r="W13" s="159"/>
      <c r="X13" s="159"/>
      <c r="Y13" s="159"/>
      <c r="AG13" t="s">
        <v>143</v>
      </c>
    </row>
    <row r="14" spans="1:60" outlineLevel="1" x14ac:dyDescent="0.2">
      <c r="A14" s="167">
        <v>3</v>
      </c>
      <c r="B14" s="168" t="s">
        <v>156</v>
      </c>
      <c r="C14" s="182" t="s">
        <v>405</v>
      </c>
      <c r="D14" s="169" t="s">
        <v>145</v>
      </c>
      <c r="E14" s="170">
        <v>12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15</v>
      </c>
      <c r="M14" s="172">
        <f>G14*(1+L14/100)</f>
        <v>0</v>
      </c>
      <c r="N14" s="170">
        <v>0</v>
      </c>
      <c r="O14" s="170">
        <f>ROUND(E14*N14,2)</f>
        <v>0</v>
      </c>
      <c r="P14" s="170">
        <v>0</v>
      </c>
      <c r="Q14" s="170">
        <f>ROUND(E14*P14,2)</f>
        <v>0</v>
      </c>
      <c r="R14" s="172"/>
      <c r="S14" s="172" t="s">
        <v>146</v>
      </c>
      <c r="T14" s="173" t="s">
        <v>147</v>
      </c>
      <c r="U14" s="158">
        <v>0</v>
      </c>
      <c r="V14" s="158">
        <f>ROUND(E14*U14,2)</f>
        <v>0</v>
      </c>
      <c r="W14" s="158"/>
      <c r="X14" s="158" t="s">
        <v>204</v>
      </c>
      <c r="Y14" s="158" t="s">
        <v>149</v>
      </c>
      <c r="Z14" s="148"/>
      <c r="AA14" s="148"/>
      <c r="AB14" s="148"/>
      <c r="AC14" s="148"/>
      <c r="AD14" s="148"/>
      <c r="AE14" s="148"/>
      <c r="AF14" s="148"/>
      <c r="AG14" s="148" t="s">
        <v>205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243" t="s">
        <v>404</v>
      </c>
      <c r="D15" s="244"/>
      <c r="E15" s="244"/>
      <c r="F15" s="244"/>
      <c r="G15" s="244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151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7">
        <v>4</v>
      </c>
      <c r="B16" s="168" t="s">
        <v>158</v>
      </c>
      <c r="C16" s="182" t="s">
        <v>105</v>
      </c>
      <c r="D16" s="169" t="s">
        <v>145</v>
      </c>
      <c r="E16" s="170">
        <v>12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15</v>
      </c>
      <c r="M16" s="172">
        <f>G16*(1+L16/100)</f>
        <v>0</v>
      </c>
      <c r="N16" s="170">
        <v>0</v>
      </c>
      <c r="O16" s="170">
        <f>ROUND(E16*N16,2)</f>
        <v>0</v>
      </c>
      <c r="P16" s="170">
        <v>0</v>
      </c>
      <c r="Q16" s="170">
        <f>ROUND(E16*P16,2)</f>
        <v>0</v>
      </c>
      <c r="R16" s="172"/>
      <c r="S16" s="172" t="s">
        <v>146</v>
      </c>
      <c r="T16" s="173" t="s">
        <v>147</v>
      </c>
      <c r="U16" s="158">
        <v>0</v>
      </c>
      <c r="V16" s="158">
        <f>ROUND(E16*U16,2)</f>
        <v>0</v>
      </c>
      <c r="W16" s="158"/>
      <c r="X16" s="158" t="s">
        <v>204</v>
      </c>
      <c r="Y16" s="158" t="s">
        <v>149</v>
      </c>
      <c r="Z16" s="148"/>
      <c r="AA16" s="148"/>
      <c r="AB16" s="148"/>
      <c r="AC16" s="148"/>
      <c r="AD16" s="148"/>
      <c r="AE16" s="148"/>
      <c r="AF16" s="148"/>
      <c r="AG16" s="148" t="s">
        <v>205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243" t="s">
        <v>406</v>
      </c>
      <c r="D17" s="244"/>
      <c r="E17" s="244"/>
      <c r="F17" s="244"/>
      <c r="G17" s="244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151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">
      <c r="A18" s="160" t="s">
        <v>142</v>
      </c>
      <c r="B18" s="161" t="s">
        <v>112</v>
      </c>
      <c r="C18" s="181" t="s">
        <v>113</v>
      </c>
      <c r="D18" s="162"/>
      <c r="E18" s="163"/>
      <c r="F18" s="164"/>
      <c r="G18" s="164">
        <f>SUMIF(AG19:AG21,"&lt;&gt;NOR",G19:G21)</f>
        <v>0</v>
      </c>
      <c r="H18" s="164"/>
      <c r="I18" s="164">
        <f>SUM(I19:I21)</f>
        <v>0</v>
      </c>
      <c r="J18" s="164"/>
      <c r="K18" s="164">
        <f>SUM(K19:K21)</f>
        <v>0</v>
      </c>
      <c r="L18" s="164"/>
      <c r="M18" s="164">
        <f>SUM(M19:M21)</f>
        <v>0</v>
      </c>
      <c r="N18" s="163"/>
      <c r="O18" s="163">
        <f>SUM(O19:O21)</f>
        <v>0</v>
      </c>
      <c r="P18" s="163"/>
      <c r="Q18" s="163">
        <f>SUM(Q19:Q21)</f>
        <v>0</v>
      </c>
      <c r="R18" s="164"/>
      <c r="S18" s="164"/>
      <c r="T18" s="165"/>
      <c r="U18" s="159"/>
      <c r="V18" s="159">
        <f>SUM(V19:V21)</f>
        <v>0</v>
      </c>
      <c r="W18" s="159"/>
      <c r="X18" s="159"/>
      <c r="Y18" s="159"/>
      <c r="AG18" t="s">
        <v>143</v>
      </c>
    </row>
    <row r="19" spans="1:60" outlineLevel="1" x14ac:dyDescent="0.2">
      <c r="A19" s="174">
        <v>5</v>
      </c>
      <c r="B19" s="175" t="s">
        <v>159</v>
      </c>
      <c r="C19" s="183" t="s">
        <v>407</v>
      </c>
      <c r="D19" s="176" t="s">
        <v>145</v>
      </c>
      <c r="E19" s="177">
        <v>1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15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/>
      <c r="S19" s="179" t="s">
        <v>146</v>
      </c>
      <c r="T19" s="180" t="s">
        <v>147</v>
      </c>
      <c r="U19" s="158">
        <v>0</v>
      </c>
      <c r="V19" s="158">
        <f>ROUND(E19*U19,2)</f>
        <v>0</v>
      </c>
      <c r="W19" s="158"/>
      <c r="X19" s="158" t="s">
        <v>148</v>
      </c>
      <c r="Y19" s="158" t="s">
        <v>149</v>
      </c>
      <c r="Z19" s="148"/>
      <c r="AA19" s="148"/>
      <c r="AB19" s="148"/>
      <c r="AC19" s="148"/>
      <c r="AD19" s="148"/>
      <c r="AE19" s="148"/>
      <c r="AF19" s="148"/>
      <c r="AG19" s="148" t="s">
        <v>150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4">
        <v>6</v>
      </c>
      <c r="B20" s="175" t="s">
        <v>162</v>
      </c>
      <c r="C20" s="183" t="s">
        <v>408</v>
      </c>
      <c r="D20" s="176" t="s">
        <v>358</v>
      </c>
      <c r="E20" s="177">
        <v>4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15</v>
      </c>
      <c r="M20" s="179">
        <f>G20*(1+L20/100)</f>
        <v>0</v>
      </c>
      <c r="N20" s="177">
        <v>0</v>
      </c>
      <c r="O20" s="177">
        <f>ROUND(E20*N20,2)</f>
        <v>0</v>
      </c>
      <c r="P20" s="177">
        <v>0</v>
      </c>
      <c r="Q20" s="177">
        <f>ROUND(E20*P20,2)</f>
        <v>0</v>
      </c>
      <c r="R20" s="179"/>
      <c r="S20" s="179" t="s">
        <v>146</v>
      </c>
      <c r="T20" s="180" t="s">
        <v>147</v>
      </c>
      <c r="U20" s="158">
        <v>0</v>
      </c>
      <c r="V20" s="158">
        <f>ROUND(E20*U20,2)</f>
        <v>0</v>
      </c>
      <c r="W20" s="158"/>
      <c r="X20" s="158" t="s">
        <v>204</v>
      </c>
      <c r="Y20" s="158" t="s">
        <v>149</v>
      </c>
      <c r="Z20" s="148"/>
      <c r="AA20" s="148"/>
      <c r="AB20" s="148"/>
      <c r="AC20" s="148"/>
      <c r="AD20" s="148"/>
      <c r="AE20" s="148"/>
      <c r="AF20" s="148"/>
      <c r="AG20" s="148" t="s">
        <v>205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7">
        <v>7</v>
      </c>
      <c r="B21" s="168" t="s">
        <v>165</v>
      </c>
      <c r="C21" s="182" t="s">
        <v>409</v>
      </c>
      <c r="D21" s="169" t="s">
        <v>358</v>
      </c>
      <c r="E21" s="170">
        <v>6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15</v>
      </c>
      <c r="M21" s="172">
        <f>G21*(1+L21/100)</f>
        <v>0</v>
      </c>
      <c r="N21" s="170">
        <v>0</v>
      </c>
      <c r="O21" s="170">
        <f>ROUND(E21*N21,2)</f>
        <v>0</v>
      </c>
      <c r="P21" s="170">
        <v>0</v>
      </c>
      <c r="Q21" s="170">
        <f>ROUND(E21*P21,2)</f>
        <v>0</v>
      </c>
      <c r="R21" s="172"/>
      <c r="S21" s="172" t="s">
        <v>146</v>
      </c>
      <c r="T21" s="173" t="s">
        <v>147</v>
      </c>
      <c r="U21" s="158">
        <v>0</v>
      </c>
      <c r="V21" s="158">
        <f>ROUND(E21*U21,2)</f>
        <v>0</v>
      </c>
      <c r="W21" s="158"/>
      <c r="X21" s="158" t="s">
        <v>204</v>
      </c>
      <c r="Y21" s="158" t="s">
        <v>149</v>
      </c>
      <c r="Z21" s="148"/>
      <c r="AA21" s="148"/>
      <c r="AB21" s="148"/>
      <c r="AC21" s="148"/>
      <c r="AD21" s="148"/>
      <c r="AE21" s="148"/>
      <c r="AF21" s="148"/>
      <c r="AG21" s="148" t="s">
        <v>205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3"/>
      <c r="B22" s="4"/>
      <c r="C22" s="184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v>15</v>
      </c>
      <c r="AF22">
        <v>21</v>
      </c>
      <c r="AG22" t="s">
        <v>128</v>
      </c>
    </row>
    <row r="23" spans="1:60" x14ac:dyDescent="0.2">
      <c r="A23" s="151"/>
      <c r="B23" s="152" t="s">
        <v>29</v>
      </c>
      <c r="C23" s="185"/>
      <c r="D23" s="153"/>
      <c r="E23" s="154"/>
      <c r="F23" s="154"/>
      <c r="G23" s="166">
        <f>G8+G13+G18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f>SUMIF(L7:L21,AE22,G7:G21)</f>
        <v>0</v>
      </c>
      <c r="AF23">
        <f>SUMIF(L7:L21,AF22,G7:G21)</f>
        <v>0</v>
      </c>
      <c r="AG23" t="s">
        <v>385</v>
      </c>
    </row>
    <row r="24" spans="1:60" x14ac:dyDescent="0.2">
      <c r="C24" s="186"/>
      <c r="D24" s="10"/>
      <c r="AG24" t="s">
        <v>386</v>
      </c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sheet="1" formatRows="0"/>
  <mergeCells count="8">
    <mergeCell ref="C15:G15"/>
    <mergeCell ref="C17:G17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18" activePane="bottomLeft" state="frozen"/>
      <selection pane="bottomLeft" activeCell="C13" sqref="C13"/>
    </sheetView>
  </sheetViews>
  <sheetFormatPr defaultRowHeight="12.75" outlineLevelRow="2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855468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115</v>
      </c>
      <c r="B1" s="248"/>
      <c r="C1" s="248"/>
      <c r="D1" s="248"/>
      <c r="E1" s="248"/>
      <c r="F1" s="248"/>
      <c r="G1" s="248"/>
      <c r="AG1" t="s">
        <v>116</v>
      </c>
    </row>
    <row r="2" spans="1:60" ht="25.15" customHeight="1" x14ac:dyDescent="0.2">
      <c r="A2" s="50" t="s">
        <v>7</v>
      </c>
      <c r="B2" s="49" t="s">
        <v>43</v>
      </c>
      <c r="C2" s="249" t="s">
        <v>44</v>
      </c>
      <c r="D2" s="250"/>
      <c r="E2" s="250"/>
      <c r="F2" s="250"/>
      <c r="G2" s="251"/>
      <c r="AG2" t="s">
        <v>117</v>
      </c>
    </row>
    <row r="3" spans="1:60" ht="25.15" customHeight="1" x14ac:dyDescent="0.2">
      <c r="A3" s="50" t="s">
        <v>8</v>
      </c>
      <c r="B3" s="49" t="s">
        <v>53</v>
      </c>
      <c r="C3" s="249" t="s">
        <v>54</v>
      </c>
      <c r="D3" s="250"/>
      <c r="E3" s="250"/>
      <c r="F3" s="250"/>
      <c r="G3" s="251"/>
      <c r="AC3" s="122" t="s">
        <v>117</v>
      </c>
      <c r="AG3" t="s">
        <v>118</v>
      </c>
    </row>
    <row r="4" spans="1:60" ht="25.15" customHeight="1" x14ac:dyDescent="0.2">
      <c r="A4" s="141" t="s">
        <v>9</v>
      </c>
      <c r="B4" s="142" t="s">
        <v>61</v>
      </c>
      <c r="C4" s="252" t="s">
        <v>62</v>
      </c>
      <c r="D4" s="253"/>
      <c r="E4" s="253"/>
      <c r="F4" s="253"/>
      <c r="G4" s="254"/>
      <c r="AG4" t="s">
        <v>119</v>
      </c>
    </row>
    <row r="5" spans="1:60" x14ac:dyDescent="0.2">
      <c r="D5" s="10"/>
    </row>
    <row r="6" spans="1:60" ht="38.25" x14ac:dyDescent="0.2">
      <c r="A6" s="144" t="s">
        <v>120</v>
      </c>
      <c r="B6" s="146" t="s">
        <v>121</v>
      </c>
      <c r="C6" s="146" t="s">
        <v>122</v>
      </c>
      <c r="D6" s="145" t="s">
        <v>123</v>
      </c>
      <c r="E6" s="144" t="s">
        <v>124</v>
      </c>
      <c r="F6" s="143" t="s">
        <v>125</v>
      </c>
      <c r="G6" s="144" t="s">
        <v>29</v>
      </c>
      <c r="H6" s="147" t="s">
        <v>30</v>
      </c>
      <c r="I6" s="147" t="s">
        <v>126</v>
      </c>
      <c r="J6" s="147" t="s">
        <v>31</v>
      </c>
      <c r="K6" s="147" t="s">
        <v>127</v>
      </c>
      <c r="L6" s="147" t="s">
        <v>128</v>
      </c>
      <c r="M6" s="147" t="s">
        <v>129</v>
      </c>
      <c r="N6" s="147" t="s">
        <v>130</v>
      </c>
      <c r="O6" s="147" t="s">
        <v>131</v>
      </c>
      <c r="P6" s="147" t="s">
        <v>132</v>
      </c>
      <c r="Q6" s="147" t="s">
        <v>133</v>
      </c>
      <c r="R6" s="147" t="s">
        <v>134</v>
      </c>
      <c r="S6" s="147" t="s">
        <v>135</v>
      </c>
      <c r="T6" s="147" t="s">
        <v>136</v>
      </c>
      <c r="U6" s="147" t="s">
        <v>137</v>
      </c>
      <c r="V6" s="147" t="s">
        <v>138</v>
      </c>
      <c r="W6" s="147" t="s">
        <v>139</v>
      </c>
      <c r="X6" s="147" t="s">
        <v>140</v>
      </c>
      <c r="Y6" s="147" t="s">
        <v>141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0" t="s">
        <v>142</v>
      </c>
      <c r="B8" s="161" t="s">
        <v>106</v>
      </c>
      <c r="C8" s="181" t="s">
        <v>103</v>
      </c>
      <c r="D8" s="162"/>
      <c r="E8" s="163"/>
      <c r="F8" s="164"/>
      <c r="G8" s="164">
        <f>SUMIF(AG9:AG20,"&lt;&gt;NOR",G9:G20)</f>
        <v>0</v>
      </c>
      <c r="H8" s="164"/>
      <c r="I8" s="164">
        <f>SUM(I9:I20)</f>
        <v>0</v>
      </c>
      <c r="J8" s="164"/>
      <c r="K8" s="164">
        <f>SUM(K9:K20)</f>
        <v>0</v>
      </c>
      <c r="L8" s="164"/>
      <c r="M8" s="164">
        <f>SUM(M9:M20)</f>
        <v>0</v>
      </c>
      <c r="N8" s="163"/>
      <c r="O8" s="163">
        <f>SUM(O9:O20)</f>
        <v>0</v>
      </c>
      <c r="P8" s="163"/>
      <c r="Q8" s="163">
        <f>SUM(Q9:Q20)</f>
        <v>0</v>
      </c>
      <c r="R8" s="164"/>
      <c r="S8" s="164"/>
      <c r="T8" s="165"/>
      <c r="U8" s="159"/>
      <c r="V8" s="159">
        <f>SUM(V9:V20)</f>
        <v>0</v>
      </c>
      <c r="W8" s="159"/>
      <c r="X8" s="159"/>
      <c r="Y8" s="159"/>
      <c r="AG8" t="s">
        <v>143</v>
      </c>
    </row>
    <row r="9" spans="1:60" outlineLevel="1" x14ac:dyDescent="0.2">
      <c r="A9" s="167">
        <v>1</v>
      </c>
      <c r="B9" s="168" t="s">
        <v>144</v>
      </c>
      <c r="C9" s="182" t="s">
        <v>410</v>
      </c>
      <c r="D9" s="169" t="s">
        <v>145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15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146</v>
      </c>
      <c r="T9" s="173" t="s">
        <v>147</v>
      </c>
      <c r="U9" s="158">
        <v>0</v>
      </c>
      <c r="V9" s="158">
        <f>ROUND(E9*U9,2)</f>
        <v>0</v>
      </c>
      <c r="W9" s="158"/>
      <c r="X9" s="158" t="s">
        <v>148</v>
      </c>
      <c r="Y9" s="158" t="s">
        <v>149</v>
      </c>
      <c r="Z9" s="148"/>
      <c r="AA9" s="148"/>
      <c r="AB9" s="148"/>
      <c r="AC9" s="148"/>
      <c r="AD9" s="148"/>
      <c r="AE9" s="148"/>
      <c r="AF9" s="148"/>
      <c r="AG9" s="148" t="s">
        <v>150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43" t="s">
        <v>411</v>
      </c>
      <c r="D10" s="244"/>
      <c r="E10" s="244"/>
      <c r="F10" s="244"/>
      <c r="G10" s="244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151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7">
        <v>2</v>
      </c>
      <c r="B11" s="168" t="s">
        <v>153</v>
      </c>
      <c r="C11" s="182" t="s">
        <v>412</v>
      </c>
      <c r="D11" s="169" t="s">
        <v>145</v>
      </c>
      <c r="E11" s="170">
        <v>1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15</v>
      </c>
      <c r="M11" s="172">
        <f>G11*(1+L11/100)</f>
        <v>0</v>
      </c>
      <c r="N11" s="170">
        <v>0</v>
      </c>
      <c r="O11" s="170">
        <f>ROUND(E11*N11,2)</f>
        <v>0</v>
      </c>
      <c r="P11" s="170">
        <v>0</v>
      </c>
      <c r="Q11" s="170">
        <f>ROUND(E11*P11,2)</f>
        <v>0</v>
      </c>
      <c r="R11" s="172"/>
      <c r="S11" s="172" t="s">
        <v>146</v>
      </c>
      <c r="T11" s="173" t="s">
        <v>147</v>
      </c>
      <c r="U11" s="158">
        <v>0</v>
      </c>
      <c r="V11" s="158">
        <f>ROUND(E11*U11,2)</f>
        <v>0</v>
      </c>
      <c r="W11" s="158"/>
      <c r="X11" s="158" t="s">
        <v>148</v>
      </c>
      <c r="Y11" s="158" t="s">
        <v>149</v>
      </c>
      <c r="Z11" s="148"/>
      <c r="AA11" s="148"/>
      <c r="AB11" s="148"/>
      <c r="AC11" s="148"/>
      <c r="AD11" s="148"/>
      <c r="AE11" s="148"/>
      <c r="AF11" s="148"/>
      <c r="AG11" s="148" t="s">
        <v>150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243" t="s">
        <v>411</v>
      </c>
      <c r="D12" s="244"/>
      <c r="E12" s="244"/>
      <c r="F12" s="244"/>
      <c r="G12" s="244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151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7">
        <v>3</v>
      </c>
      <c r="B13" s="168" t="s">
        <v>156</v>
      </c>
      <c r="C13" s="182" t="s">
        <v>413</v>
      </c>
      <c r="D13" s="169" t="s">
        <v>145</v>
      </c>
      <c r="E13" s="170">
        <v>2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15</v>
      </c>
      <c r="M13" s="172">
        <f>G13*(1+L13/100)</f>
        <v>0</v>
      </c>
      <c r="N13" s="170">
        <v>0</v>
      </c>
      <c r="O13" s="170">
        <f>ROUND(E13*N13,2)</f>
        <v>0</v>
      </c>
      <c r="P13" s="170">
        <v>0</v>
      </c>
      <c r="Q13" s="170">
        <f>ROUND(E13*P13,2)</f>
        <v>0</v>
      </c>
      <c r="R13" s="172"/>
      <c r="S13" s="172" t="s">
        <v>146</v>
      </c>
      <c r="T13" s="173" t="s">
        <v>147</v>
      </c>
      <c r="U13" s="158">
        <v>0</v>
      </c>
      <c r="V13" s="158">
        <f>ROUND(E13*U13,2)</f>
        <v>0</v>
      </c>
      <c r="W13" s="158"/>
      <c r="X13" s="158" t="s">
        <v>148</v>
      </c>
      <c r="Y13" s="158" t="s">
        <v>149</v>
      </c>
      <c r="Z13" s="148"/>
      <c r="AA13" s="148"/>
      <c r="AB13" s="148"/>
      <c r="AC13" s="148"/>
      <c r="AD13" s="148"/>
      <c r="AE13" s="148"/>
      <c r="AF13" s="148"/>
      <c r="AG13" s="148" t="s">
        <v>150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243" t="s">
        <v>406</v>
      </c>
      <c r="D14" s="244"/>
      <c r="E14" s="244"/>
      <c r="F14" s="244"/>
      <c r="G14" s="244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151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7">
        <v>4</v>
      </c>
      <c r="B15" s="168" t="s">
        <v>158</v>
      </c>
      <c r="C15" s="182" t="s">
        <v>414</v>
      </c>
      <c r="D15" s="169" t="s">
        <v>145</v>
      </c>
      <c r="E15" s="170">
        <v>1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15</v>
      </c>
      <c r="M15" s="172">
        <f>G15*(1+L15/100)</f>
        <v>0</v>
      </c>
      <c r="N15" s="170">
        <v>0</v>
      </c>
      <c r="O15" s="170">
        <f>ROUND(E15*N15,2)</f>
        <v>0</v>
      </c>
      <c r="P15" s="170">
        <v>0</v>
      </c>
      <c r="Q15" s="170">
        <f>ROUND(E15*P15,2)</f>
        <v>0</v>
      </c>
      <c r="R15" s="172"/>
      <c r="S15" s="172" t="s">
        <v>146</v>
      </c>
      <c r="T15" s="173" t="s">
        <v>147</v>
      </c>
      <c r="U15" s="158">
        <v>0</v>
      </c>
      <c r="V15" s="158">
        <f>ROUND(E15*U15,2)</f>
        <v>0</v>
      </c>
      <c r="W15" s="158"/>
      <c r="X15" s="158" t="s">
        <v>148</v>
      </c>
      <c r="Y15" s="158" t="s">
        <v>149</v>
      </c>
      <c r="Z15" s="148"/>
      <c r="AA15" s="148"/>
      <c r="AB15" s="148"/>
      <c r="AC15" s="148"/>
      <c r="AD15" s="148"/>
      <c r="AE15" s="148"/>
      <c r="AF15" s="148"/>
      <c r="AG15" s="148" t="s">
        <v>150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243" t="s">
        <v>411</v>
      </c>
      <c r="D16" s="244"/>
      <c r="E16" s="244"/>
      <c r="F16" s="244"/>
      <c r="G16" s="244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151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67">
        <v>5</v>
      </c>
      <c r="B17" s="168" t="s">
        <v>159</v>
      </c>
      <c r="C17" s="182" t="s">
        <v>415</v>
      </c>
      <c r="D17" s="169" t="s">
        <v>145</v>
      </c>
      <c r="E17" s="170">
        <v>4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15</v>
      </c>
      <c r="M17" s="172">
        <f>G17*(1+L17/100)</f>
        <v>0</v>
      </c>
      <c r="N17" s="170">
        <v>0</v>
      </c>
      <c r="O17" s="170">
        <f>ROUND(E17*N17,2)</f>
        <v>0</v>
      </c>
      <c r="P17" s="170">
        <v>0</v>
      </c>
      <c r="Q17" s="170">
        <f>ROUND(E17*P17,2)</f>
        <v>0</v>
      </c>
      <c r="R17" s="172"/>
      <c r="S17" s="172" t="s">
        <v>146</v>
      </c>
      <c r="T17" s="173" t="s">
        <v>147</v>
      </c>
      <c r="U17" s="158">
        <v>0</v>
      </c>
      <c r="V17" s="158">
        <f>ROUND(E17*U17,2)</f>
        <v>0</v>
      </c>
      <c r="W17" s="158"/>
      <c r="X17" s="158" t="s">
        <v>204</v>
      </c>
      <c r="Y17" s="158" t="s">
        <v>149</v>
      </c>
      <c r="Z17" s="148"/>
      <c r="AA17" s="148"/>
      <c r="AB17" s="148"/>
      <c r="AC17" s="148"/>
      <c r="AD17" s="148"/>
      <c r="AE17" s="148"/>
      <c r="AF17" s="148"/>
      <c r="AG17" s="148" t="s">
        <v>205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243" t="s">
        <v>416</v>
      </c>
      <c r="D18" s="244"/>
      <c r="E18" s="244"/>
      <c r="F18" s="244"/>
      <c r="G18" s="244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151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67">
        <v>6</v>
      </c>
      <c r="B19" s="168" t="s">
        <v>162</v>
      </c>
      <c r="C19" s="182" t="s">
        <v>417</v>
      </c>
      <c r="D19" s="169" t="s">
        <v>145</v>
      </c>
      <c r="E19" s="170">
        <v>1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15</v>
      </c>
      <c r="M19" s="172">
        <f>G19*(1+L19/100)</f>
        <v>0</v>
      </c>
      <c r="N19" s="170">
        <v>0</v>
      </c>
      <c r="O19" s="170">
        <f>ROUND(E19*N19,2)</f>
        <v>0</v>
      </c>
      <c r="P19" s="170">
        <v>0</v>
      </c>
      <c r="Q19" s="170">
        <f>ROUND(E19*P19,2)</f>
        <v>0</v>
      </c>
      <c r="R19" s="172"/>
      <c r="S19" s="172" t="s">
        <v>146</v>
      </c>
      <c r="T19" s="173" t="s">
        <v>147</v>
      </c>
      <c r="U19" s="158">
        <v>0</v>
      </c>
      <c r="V19" s="158">
        <f>ROUND(E19*U19,2)</f>
        <v>0</v>
      </c>
      <c r="W19" s="158"/>
      <c r="X19" s="158" t="s">
        <v>148</v>
      </c>
      <c r="Y19" s="158" t="s">
        <v>149</v>
      </c>
      <c r="Z19" s="148"/>
      <c r="AA19" s="148"/>
      <c r="AB19" s="148"/>
      <c r="AC19" s="148"/>
      <c r="AD19" s="148"/>
      <c r="AE19" s="148"/>
      <c r="AF19" s="148"/>
      <c r="AG19" s="148" t="s">
        <v>150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243" t="s">
        <v>411</v>
      </c>
      <c r="D20" s="244"/>
      <c r="E20" s="244"/>
      <c r="F20" s="244"/>
      <c r="G20" s="244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151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60" t="s">
        <v>142</v>
      </c>
      <c r="B21" s="161" t="s">
        <v>107</v>
      </c>
      <c r="C21" s="181" t="s">
        <v>105</v>
      </c>
      <c r="D21" s="162"/>
      <c r="E21" s="163"/>
      <c r="F21" s="164"/>
      <c r="G21" s="164">
        <f>SUMIF(AG22:AG23,"&lt;&gt;NOR",G22:G23)</f>
        <v>0</v>
      </c>
      <c r="H21" s="164"/>
      <c r="I21" s="164">
        <f>SUM(I22:I23)</f>
        <v>0</v>
      </c>
      <c r="J21" s="164"/>
      <c r="K21" s="164">
        <f>SUM(K22:K23)</f>
        <v>0</v>
      </c>
      <c r="L21" s="164"/>
      <c r="M21" s="164">
        <f>SUM(M22:M23)</f>
        <v>0</v>
      </c>
      <c r="N21" s="163"/>
      <c r="O21" s="163">
        <f>SUM(O22:O23)</f>
        <v>0</v>
      </c>
      <c r="P21" s="163"/>
      <c r="Q21" s="163">
        <f>SUM(Q22:Q23)</f>
        <v>0</v>
      </c>
      <c r="R21" s="164"/>
      <c r="S21" s="164"/>
      <c r="T21" s="165"/>
      <c r="U21" s="159"/>
      <c r="V21" s="159">
        <f>SUM(V22:V23)</f>
        <v>0</v>
      </c>
      <c r="W21" s="159"/>
      <c r="X21" s="159"/>
      <c r="Y21" s="159"/>
      <c r="AG21" t="s">
        <v>143</v>
      </c>
    </row>
    <row r="22" spans="1:60" outlineLevel="1" x14ac:dyDescent="0.2">
      <c r="A22" s="167">
        <v>7</v>
      </c>
      <c r="B22" s="168" t="s">
        <v>165</v>
      </c>
      <c r="C22" s="182" t="s">
        <v>418</v>
      </c>
      <c r="D22" s="169" t="s">
        <v>145</v>
      </c>
      <c r="E22" s="170">
        <v>1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15</v>
      </c>
      <c r="M22" s="172">
        <f>G22*(1+L22/100)</f>
        <v>0</v>
      </c>
      <c r="N22" s="170">
        <v>0</v>
      </c>
      <c r="O22" s="170">
        <f>ROUND(E22*N22,2)</f>
        <v>0</v>
      </c>
      <c r="P22" s="170">
        <v>0</v>
      </c>
      <c r="Q22" s="170">
        <f>ROUND(E22*P22,2)</f>
        <v>0</v>
      </c>
      <c r="R22" s="172"/>
      <c r="S22" s="172" t="s">
        <v>146</v>
      </c>
      <c r="T22" s="173" t="s">
        <v>147</v>
      </c>
      <c r="U22" s="158">
        <v>0</v>
      </c>
      <c r="V22" s="158">
        <f>ROUND(E22*U22,2)</f>
        <v>0</v>
      </c>
      <c r="W22" s="158"/>
      <c r="X22" s="158" t="s">
        <v>204</v>
      </c>
      <c r="Y22" s="158" t="s">
        <v>149</v>
      </c>
      <c r="Z22" s="148"/>
      <c r="AA22" s="148"/>
      <c r="AB22" s="148"/>
      <c r="AC22" s="148"/>
      <c r="AD22" s="148"/>
      <c r="AE22" s="148"/>
      <c r="AF22" s="148"/>
      <c r="AG22" s="148" t="s">
        <v>205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243" t="s">
        <v>419</v>
      </c>
      <c r="D23" s="244"/>
      <c r="E23" s="244"/>
      <c r="F23" s="244"/>
      <c r="G23" s="244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151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x14ac:dyDescent="0.2">
      <c r="A24" s="160" t="s">
        <v>142</v>
      </c>
      <c r="B24" s="161" t="s">
        <v>112</v>
      </c>
      <c r="C24" s="181" t="s">
        <v>113</v>
      </c>
      <c r="D24" s="162"/>
      <c r="E24" s="163"/>
      <c r="F24" s="164"/>
      <c r="G24" s="164">
        <f>SUMIF(AG25:AG27,"&lt;&gt;NOR",G25:G27)</f>
        <v>0</v>
      </c>
      <c r="H24" s="164"/>
      <c r="I24" s="164">
        <f>SUM(I25:I27)</f>
        <v>0</v>
      </c>
      <c r="J24" s="164"/>
      <c r="K24" s="164">
        <f>SUM(K25:K27)</f>
        <v>0</v>
      </c>
      <c r="L24" s="164"/>
      <c r="M24" s="164">
        <f>SUM(M25:M27)</f>
        <v>0</v>
      </c>
      <c r="N24" s="163"/>
      <c r="O24" s="163">
        <f>SUM(O25:O27)</f>
        <v>0</v>
      </c>
      <c r="P24" s="163"/>
      <c r="Q24" s="163">
        <f>SUM(Q25:Q27)</f>
        <v>0</v>
      </c>
      <c r="R24" s="164"/>
      <c r="S24" s="164"/>
      <c r="T24" s="165"/>
      <c r="U24" s="159"/>
      <c r="V24" s="159">
        <f>SUM(V25:V27)</f>
        <v>0</v>
      </c>
      <c r="W24" s="159"/>
      <c r="X24" s="159"/>
      <c r="Y24" s="159"/>
      <c r="AG24" t="s">
        <v>143</v>
      </c>
    </row>
    <row r="25" spans="1:60" outlineLevel="1" x14ac:dyDescent="0.2">
      <c r="A25" s="174">
        <v>8</v>
      </c>
      <c r="B25" s="175" t="s">
        <v>168</v>
      </c>
      <c r="C25" s="183" t="s">
        <v>420</v>
      </c>
      <c r="D25" s="176" t="s">
        <v>145</v>
      </c>
      <c r="E25" s="177">
        <v>1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15</v>
      </c>
      <c r="M25" s="179">
        <f>G25*(1+L25/100)</f>
        <v>0</v>
      </c>
      <c r="N25" s="177">
        <v>0</v>
      </c>
      <c r="O25" s="177">
        <f>ROUND(E25*N25,2)</f>
        <v>0</v>
      </c>
      <c r="P25" s="177">
        <v>0</v>
      </c>
      <c r="Q25" s="177">
        <f>ROUND(E25*P25,2)</f>
        <v>0</v>
      </c>
      <c r="R25" s="179"/>
      <c r="S25" s="179" t="s">
        <v>146</v>
      </c>
      <c r="T25" s="180" t="s">
        <v>147</v>
      </c>
      <c r="U25" s="158">
        <v>0</v>
      </c>
      <c r="V25" s="158">
        <f>ROUND(E25*U25,2)</f>
        <v>0</v>
      </c>
      <c r="W25" s="158"/>
      <c r="X25" s="158" t="s">
        <v>148</v>
      </c>
      <c r="Y25" s="158" t="s">
        <v>149</v>
      </c>
      <c r="Z25" s="148"/>
      <c r="AA25" s="148"/>
      <c r="AB25" s="148"/>
      <c r="AC25" s="148"/>
      <c r="AD25" s="148"/>
      <c r="AE25" s="148"/>
      <c r="AF25" s="148"/>
      <c r="AG25" s="148" t="s">
        <v>150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4">
        <v>9</v>
      </c>
      <c r="B26" s="175" t="s">
        <v>171</v>
      </c>
      <c r="C26" s="183" t="s">
        <v>421</v>
      </c>
      <c r="D26" s="176" t="s">
        <v>145</v>
      </c>
      <c r="E26" s="177">
        <v>1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15</v>
      </c>
      <c r="M26" s="179">
        <f>G26*(1+L26/100)</f>
        <v>0</v>
      </c>
      <c r="N26" s="177">
        <v>0</v>
      </c>
      <c r="O26" s="177">
        <f>ROUND(E26*N26,2)</f>
        <v>0</v>
      </c>
      <c r="P26" s="177">
        <v>0</v>
      </c>
      <c r="Q26" s="177">
        <f>ROUND(E26*P26,2)</f>
        <v>0</v>
      </c>
      <c r="R26" s="179"/>
      <c r="S26" s="179" t="s">
        <v>146</v>
      </c>
      <c r="T26" s="180" t="s">
        <v>147</v>
      </c>
      <c r="U26" s="158">
        <v>0</v>
      </c>
      <c r="V26" s="158">
        <f>ROUND(E26*U26,2)</f>
        <v>0</v>
      </c>
      <c r="W26" s="158"/>
      <c r="X26" s="158" t="s">
        <v>148</v>
      </c>
      <c r="Y26" s="158" t="s">
        <v>149</v>
      </c>
      <c r="Z26" s="148"/>
      <c r="AA26" s="148"/>
      <c r="AB26" s="148"/>
      <c r="AC26" s="148"/>
      <c r="AD26" s="148"/>
      <c r="AE26" s="148"/>
      <c r="AF26" s="148"/>
      <c r="AG26" s="148" t="s">
        <v>150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67">
        <v>10</v>
      </c>
      <c r="B27" s="168" t="s">
        <v>174</v>
      </c>
      <c r="C27" s="182" t="s">
        <v>409</v>
      </c>
      <c r="D27" s="169" t="s">
        <v>358</v>
      </c>
      <c r="E27" s="170">
        <v>2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15</v>
      </c>
      <c r="M27" s="172">
        <f>G27*(1+L27/100)</f>
        <v>0</v>
      </c>
      <c r="N27" s="170">
        <v>0</v>
      </c>
      <c r="O27" s="170">
        <f>ROUND(E27*N27,2)</f>
        <v>0</v>
      </c>
      <c r="P27" s="170">
        <v>0</v>
      </c>
      <c r="Q27" s="170">
        <f>ROUND(E27*P27,2)</f>
        <v>0</v>
      </c>
      <c r="R27" s="172"/>
      <c r="S27" s="172" t="s">
        <v>146</v>
      </c>
      <c r="T27" s="173" t="s">
        <v>147</v>
      </c>
      <c r="U27" s="158">
        <v>0</v>
      </c>
      <c r="V27" s="158">
        <f>ROUND(E27*U27,2)</f>
        <v>0</v>
      </c>
      <c r="W27" s="158"/>
      <c r="X27" s="158" t="s">
        <v>204</v>
      </c>
      <c r="Y27" s="158" t="s">
        <v>149</v>
      </c>
      <c r="Z27" s="148"/>
      <c r="AA27" s="148"/>
      <c r="AB27" s="148"/>
      <c r="AC27" s="148"/>
      <c r="AD27" s="148"/>
      <c r="AE27" s="148"/>
      <c r="AF27" s="148"/>
      <c r="AG27" s="148" t="s">
        <v>205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3"/>
      <c r="B28" s="4"/>
      <c r="C28" s="184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v>15</v>
      </c>
      <c r="AF28">
        <v>21</v>
      </c>
      <c r="AG28" t="s">
        <v>128</v>
      </c>
    </row>
    <row r="29" spans="1:60" x14ac:dyDescent="0.2">
      <c r="A29" s="151"/>
      <c r="B29" s="152" t="s">
        <v>29</v>
      </c>
      <c r="C29" s="185"/>
      <c r="D29" s="153"/>
      <c r="E29" s="154"/>
      <c r="F29" s="154"/>
      <c r="G29" s="166">
        <f>G8+G21+G24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f>SUMIF(L7:L27,AE28,G7:G27)</f>
        <v>0</v>
      </c>
      <c r="AF29">
        <f>SUMIF(L7:L27,AF28,G7:G27)</f>
        <v>0</v>
      </c>
      <c r="AG29" t="s">
        <v>385</v>
      </c>
    </row>
    <row r="30" spans="1:60" x14ac:dyDescent="0.2">
      <c r="C30" s="186"/>
      <c r="D30" s="10"/>
      <c r="AG30" t="s">
        <v>386</v>
      </c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cAQt2sR6APTqCQWmErkx3mE42mq/rmXIS5aN0+Mg16UwYcv+Thu/Cjj1sHJZd2XSUch6whgBxArXEhfXhxDpw==" saltValue="xuKJcpIQaPLCnJhWaTIG/w==" spinCount="100000" sheet="1" formatRows="0"/>
  <mergeCells count="11">
    <mergeCell ref="C12:G12"/>
    <mergeCell ref="A1:G1"/>
    <mergeCell ref="C2:G2"/>
    <mergeCell ref="C3:G3"/>
    <mergeCell ref="C4:G4"/>
    <mergeCell ref="C10:G10"/>
    <mergeCell ref="C14:G14"/>
    <mergeCell ref="C16:G16"/>
    <mergeCell ref="C18:G18"/>
    <mergeCell ref="C20:G20"/>
    <mergeCell ref="C23:G2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4"/>
  <sheetViews>
    <sheetView workbookViewId="0">
      <pane ySplit="7" topLeftCell="A8" activePane="bottomLeft" state="frozen"/>
      <selection pane="bottomLeft" activeCell="AG24" sqref="AG24:AG33 C24:G33"/>
    </sheetView>
  </sheetViews>
  <sheetFormatPr defaultRowHeight="12.75" outlineLevelRow="2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855468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115</v>
      </c>
      <c r="B1" s="248"/>
      <c r="C1" s="248"/>
      <c r="D1" s="248"/>
      <c r="E1" s="248"/>
      <c r="F1" s="248"/>
      <c r="G1" s="248"/>
      <c r="AG1" t="s">
        <v>116</v>
      </c>
    </row>
    <row r="2" spans="1:60" ht="25.15" customHeight="1" x14ac:dyDescent="0.2">
      <c r="A2" s="50" t="s">
        <v>7</v>
      </c>
      <c r="B2" s="49" t="s">
        <v>43</v>
      </c>
      <c r="C2" s="249" t="s">
        <v>44</v>
      </c>
      <c r="D2" s="250"/>
      <c r="E2" s="250"/>
      <c r="F2" s="250"/>
      <c r="G2" s="251"/>
      <c r="AG2" t="s">
        <v>117</v>
      </c>
    </row>
    <row r="3" spans="1:60" ht="25.15" customHeight="1" x14ac:dyDescent="0.2">
      <c r="A3" s="50" t="s">
        <v>8</v>
      </c>
      <c r="B3" s="49" t="s">
        <v>53</v>
      </c>
      <c r="C3" s="249" t="s">
        <v>54</v>
      </c>
      <c r="D3" s="250"/>
      <c r="E3" s="250"/>
      <c r="F3" s="250"/>
      <c r="G3" s="251"/>
      <c r="AC3" s="122" t="s">
        <v>117</v>
      </c>
      <c r="AG3" t="s">
        <v>118</v>
      </c>
    </row>
    <row r="4" spans="1:60" ht="25.15" customHeight="1" x14ac:dyDescent="0.2">
      <c r="A4" s="141" t="s">
        <v>9</v>
      </c>
      <c r="B4" s="142" t="s">
        <v>63</v>
      </c>
      <c r="C4" s="252" t="s">
        <v>64</v>
      </c>
      <c r="D4" s="253"/>
      <c r="E4" s="253"/>
      <c r="F4" s="253"/>
      <c r="G4" s="254"/>
      <c r="AG4" t="s">
        <v>119</v>
      </c>
    </row>
    <row r="5" spans="1:60" x14ac:dyDescent="0.2">
      <c r="D5" s="10"/>
    </row>
    <row r="6" spans="1:60" ht="38.25" x14ac:dyDescent="0.2">
      <c r="A6" s="144" t="s">
        <v>120</v>
      </c>
      <c r="B6" s="146" t="s">
        <v>121</v>
      </c>
      <c r="C6" s="146" t="s">
        <v>122</v>
      </c>
      <c r="D6" s="145" t="s">
        <v>123</v>
      </c>
      <c r="E6" s="144" t="s">
        <v>124</v>
      </c>
      <c r="F6" s="143" t="s">
        <v>125</v>
      </c>
      <c r="G6" s="144" t="s">
        <v>29</v>
      </c>
      <c r="H6" s="147" t="s">
        <v>30</v>
      </c>
      <c r="I6" s="147" t="s">
        <v>126</v>
      </c>
      <c r="J6" s="147" t="s">
        <v>31</v>
      </c>
      <c r="K6" s="147" t="s">
        <v>127</v>
      </c>
      <c r="L6" s="147" t="s">
        <v>128</v>
      </c>
      <c r="M6" s="147" t="s">
        <v>129</v>
      </c>
      <c r="N6" s="147" t="s">
        <v>130</v>
      </c>
      <c r="O6" s="147" t="s">
        <v>131</v>
      </c>
      <c r="P6" s="147" t="s">
        <v>132</v>
      </c>
      <c r="Q6" s="147" t="s">
        <v>133</v>
      </c>
      <c r="R6" s="147" t="s">
        <v>134</v>
      </c>
      <c r="S6" s="147" t="s">
        <v>135</v>
      </c>
      <c r="T6" s="147" t="s">
        <v>136</v>
      </c>
      <c r="U6" s="147" t="s">
        <v>137</v>
      </c>
      <c r="V6" s="147" t="s">
        <v>138</v>
      </c>
      <c r="W6" s="147" t="s">
        <v>139</v>
      </c>
      <c r="X6" s="147" t="s">
        <v>140</v>
      </c>
      <c r="Y6" s="147" t="s">
        <v>141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0" t="s">
        <v>142</v>
      </c>
      <c r="B8" s="161" t="s">
        <v>108</v>
      </c>
      <c r="C8" s="181" t="s">
        <v>91</v>
      </c>
      <c r="D8" s="162"/>
      <c r="E8" s="163"/>
      <c r="F8" s="164"/>
      <c r="G8" s="164">
        <f>SUMIF(AG9:AG22,"&lt;&gt;NOR",G9:G22)</f>
        <v>0</v>
      </c>
      <c r="H8" s="164"/>
      <c r="I8" s="164">
        <f>SUM(I9:I22)</f>
        <v>0</v>
      </c>
      <c r="J8" s="164"/>
      <c r="K8" s="164">
        <f>SUM(K9:K22)</f>
        <v>0</v>
      </c>
      <c r="L8" s="164"/>
      <c r="M8" s="164">
        <f>SUM(M9:M22)</f>
        <v>0</v>
      </c>
      <c r="N8" s="163"/>
      <c r="O8" s="163">
        <f>SUM(O9:O22)</f>
        <v>0</v>
      </c>
      <c r="P8" s="163"/>
      <c r="Q8" s="163">
        <f>SUM(Q9:Q22)</f>
        <v>0</v>
      </c>
      <c r="R8" s="164"/>
      <c r="S8" s="164"/>
      <c r="T8" s="165"/>
      <c r="U8" s="159"/>
      <c r="V8" s="159">
        <f>SUM(V9:V22)</f>
        <v>0</v>
      </c>
      <c r="W8" s="159"/>
      <c r="X8" s="159"/>
      <c r="Y8" s="159"/>
      <c r="AG8" t="s">
        <v>143</v>
      </c>
    </row>
    <row r="9" spans="1:60" ht="22.5" outlineLevel="1" x14ac:dyDescent="0.2">
      <c r="A9" s="167">
        <v>1</v>
      </c>
      <c r="B9" s="168" t="s">
        <v>144</v>
      </c>
      <c r="C9" s="182" t="s">
        <v>535</v>
      </c>
      <c r="D9" s="169" t="s">
        <v>145</v>
      </c>
      <c r="E9" s="170">
        <v>8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15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146</v>
      </c>
      <c r="T9" s="173" t="s">
        <v>147</v>
      </c>
      <c r="U9" s="158">
        <v>0</v>
      </c>
      <c r="V9" s="158">
        <f>ROUND(E9*U9,2)</f>
        <v>0</v>
      </c>
      <c r="W9" s="158"/>
      <c r="X9" s="158" t="s">
        <v>148</v>
      </c>
      <c r="Y9" s="158" t="s">
        <v>149</v>
      </c>
      <c r="Z9" s="148"/>
      <c r="AA9" s="148"/>
      <c r="AB9" s="148"/>
      <c r="AC9" s="148"/>
      <c r="AD9" s="148"/>
      <c r="AE9" s="148"/>
      <c r="AF9" s="148"/>
      <c r="AG9" s="148" t="s">
        <v>150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43" t="s">
        <v>422</v>
      </c>
      <c r="D10" s="244"/>
      <c r="E10" s="244"/>
      <c r="F10" s="244"/>
      <c r="G10" s="244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151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33.75" outlineLevel="1" x14ac:dyDescent="0.2">
      <c r="A11" s="167">
        <v>2</v>
      </c>
      <c r="B11" s="168" t="s">
        <v>153</v>
      </c>
      <c r="C11" s="182" t="s">
        <v>423</v>
      </c>
      <c r="D11" s="169" t="s">
        <v>145</v>
      </c>
      <c r="E11" s="170">
        <v>1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15</v>
      </c>
      <c r="M11" s="172">
        <f>G11*(1+L11/100)</f>
        <v>0</v>
      </c>
      <c r="N11" s="170">
        <v>0</v>
      </c>
      <c r="O11" s="170">
        <f>ROUND(E11*N11,2)</f>
        <v>0</v>
      </c>
      <c r="P11" s="170">
        <v>0</v>
      </c>
      <c r="Q11" s="170">
        <f>ROUND(E11*P11,2)</f>
        <v>0</v>
      </c>
      <c r="R11" s="172"/>
      <c r="S11" s="172" t="s">
        <v>146</v>
      </c>
      <c r="T11" s="173" t="s">
        <v>147</v>
      </c>
      <c r="U11" s="158">
        <v>0</v>
      </c>
      <c r="V11" s="158">
        <f>ROUND(E11*U11,2)</f>
        <v>0</v>
      </c>
      <c r="W11" s="158"/>
      <c r="X11" s="158" t="s">
        <v>148</v>
      </c>
      <c r="Y11" s="158" t="s">
        <v>149</v>
      </c>
      <c r="Z11" s="148"/>
      <c r="AA11" s="148"/>
      <c r="AB11" s="148"/>
      <c r="AC11" s="148"/>
      <c r="AD11" s="148"/>
      <c r="AE11" s="148"/>
      <c r="AF11" s="148"/>
      <c r="AG11" s="148" t="s">
        <v>150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243" t="s">
        <v>416</v>
      </c>
      <c r="D12" s="244"/>
      <c r="E12" s="244"/>
      <c r="F12" s="244"/>
      <c r="G12" s="244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151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7">
        <v>3</v>
      </c>
      <c r="B13" s="168" t="s">
        <v>156</v>
      </c>
      <c r="C13" s="182" t="s">
        <v>424</v>
      </c>
      <c r="D13" s="169" t="s">
        <v>145</v>
      </c>
      <c r="E13" s="170">
        <v>9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15</v>
      </c>
      <c r="M13" s="172">
        <f>G13*(1+L13/100)</f>
        <v>0</v>
      </c>
      <c r="N13" s="170">
        <v>0</v>
      </c>
      <c r="O13" s="170">
        <f>ROUND(E13*N13,2)</f>
        <v>0</v>
      </c>
      <c r="P13" s="170">
        <v>0</v>
      </c>
      <c r="Q13" s="170">
        <f>ROUND(E13*P13,2)</f>
        <v>0</v>
      </c>
      <c r="R13" s="172"/>
      <c r="S13" s="172" t="s">
        <v>146</v>
      </c>
      <c r="T13" s="173" t="s">
        <v>147</v>
      </c>
      <c r="U13" s="158">
        <v>0</v>
      </c>
      <c r="V13" s="158">
        <f>ROUND(E13*U13,2)</f>
        <v>0</v>
      </c>
      <c r="W13" s="158"/>
      <c r="X13" s="158" t="s">
        <v>148</v>
      </c>
      <c r="Y13" s="158" t="s">
        <v>149</v>
      </c>
      <c r="Z13" s="148"/>
      <c r="AA13" s="148"/>
      <c r="AB13" s="148"/>
      <c r="AC13" s="148"/>
      <c r="AD13" s="148"/>
      <c r="AE13" s="148"/>
      <c r="AF13" s="148"/>
      <c r="AG13" s="148" t="s">
        <v>150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243" t="s">
        <v>422</v>
      </c>
      <c r="D14" s="244"/>
      <c r="E14" s="244"/>
      <c r="F14" s="244"/>
      <c r="G14" s="244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151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7">
        <v>4</v>
      </c>
      <c r="B15" s="168" t="s">
        <v>158</v>
      </c>
      <c r="C15" s="182" t="s">
        <v>425</v>
      </c>
      <c r="D15" s="169" t="s">
        <v>145</v>
      </c>
      <c r="E15" s="170">
        <v>8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15</v>
      </c>
      <c r="M15" s="172">
        <f>G15*(1+L15/100)</f>
        <v>0</v>
      </c>
      <c r="N15" s="170">
        <v>0</v>
      </c>
      <c r="O15" s="170">
        <f>ROUND(E15*N15,2)</f>
        <v>0</v>
      </c>
      <c r="P15" s="170">
        <v>0</v>
      </c>
      <c r="Q15" s="170">
        <f>ROUND(E15*P15,2)</f>
        <v>0</v>
      </c>
      <c r="R15" s="172"/>
      <c r="S15" s="172" t="s">
        <v>146</v>
      </c>
      <c r="T15" s="173" t="s">
        <v>147</v>
      </c>
      <c r="U15" s="158">
        <v>0</v>
      </c>
      <c r="V15" s="158">
        <f>ROUND(E15*U15,2)</f>
        <v>0</v>
      </c>
      <c r="W15" s="158"/>
      <c r="X15" s="158" t="s">
        <v>148</v>
      </c>
      <c r="Y15" s="158" t="s">
        <v>149</v>
      </c>
      <c r="Z15" s="148"/>
      <c r="AA15" s="148"/>
      <c r="AB15" s="148"/>
      <c r="AC15" s="148"/>
      <c r="AD15" s="148"/>
      <c r="AE15" s="148"/>
      <c r="AF15" s="148"/>
      <c r="AG15" s="148" t="s">
        <v>150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243" t="s">
        <v>422</v>
      </c>
      <c r="D16" s="244"/>
      <c r="E16" s="244"/>
      <c r="F16" s="244"/>
      <c r="G16" s="244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151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67">
        <v>5</v>
      </c>
      <c r="B17" s="168" t="s">
        <v>159</v>
      </c>
      <c r="C17" s="182" t="s">
        <v>426</v>
      </c>
      <c r="D17" s="169" t="s">
        <v>145</v>
      </c>
      <c r="E17" s="170">
        <v>9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15</v>
      </c>
      <c r="M17" s="172">
        <f>G17*(1+L17/100)</f>
        <v>0</v>
      </c>
      <c r="N17" s="170">
        <v>0</v>
      </c>
      <c r="O17" s="170">
        <f>ROUND(E17*N17,2)</f>
        <v>0</v>
      </c>
      <c r="P17" s="170">
        <v>0</v>
      </c>
      <c r="Q17" s="170">
        <f>ROUND(E17*P17,2)</f>
        <v>0</v>
      </c>
      <c r="R17" s="172"/>
      <c r="S17" s="172" t="s">
        <v>146</v>
      </c>
      <c r="T17" s="173" t="s">
        <v>147</v>
      </c>
      <c r="U17" s="158">
        <v>0</v>
      </c>
      <c r="V17" s="158">
        <f>ROUND(E17*U17,2)</f>
        <v>0</v>
      </c>
      <c r="W17" s="158"/>
      <c r="X17" s="158" t="s">
        <v>148</v>
      </c>
      <c r="Y17" s="158" t="s">
        <v>149</v>
      </c>
      <c r="Z17" s="148"/>
      <c r="AA17" s="148"/>
      <c r="AB17" s="148"/>
      <c r="AC17" s="148"/>
      <c r="AD17" s="148"/>
      <c r="AE17" s="148"/>
      <c r="AF17" s="148"/>
      <c r="AG17" s="148" t="s">
        <v>150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243" t="s">
        <v>427</v>
      </c>
      <c r="D18" s="244"/>
      <c r="E18" s="244"/>
      <c r="F18" s="244"/>
      <c r="G18" s="244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151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2" x14ac:dyDescent="0.2">
      <c r="A19" s="167">
        <v>6</v>
      </c>
      <c r="B19" s="168" t="s">
        <v>162</v>
      </c>
      <c r="C19" s="182" t="s">
        <v>538</v>
      </c>
      <c r="D19" s="169" t="s">
        <v>145</v>
      </c>
      <c r="E19" s="170">
        <v>3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15</v>
      </c>
      <c r="M19" s="172">
        <f>G19*(1+L19/100)</f>
        <v>0</v>
      </c>
      <c r="N19" s="170">
        <v>0</v>
      </c>
      <c r="O19" s="170">
        <f>ROUND(E19*N19,2)</f>
        <v>0</v>
      </c>
      <c r="P19" s="170">
        <v>0</v>
      </c>
      <c r="Q19" s="170">
        <f>ROUND(E19*P19,2)</f>
        <v>0</v>
      </c>
      <c r="R19" s="172"/>
      <c r="S19" s="172" t="s">
        <v>146</v>
      </c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243" t="s">
        <v>427</v>
      </c>
      <c r="D20" s="244"/>
      <c r="E20" s="244"/>
      <c r="F20" s="244"/>
      <c r="G20" s="244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67">
        <v>7</v>
      </c>
      <c r="B21" s="168" t="s">
        <v>165</v>
      </c>
      <c r="C21" s="182" t="s">
        <v>502</v>
      </c>
      <c r="D21" s="169" t="s">
        <v>145</v>
      </c>
      <c r="E21" s="170">
        <v>1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15</v>
      </c>
      <c r="M21" s="172">
        <f>G21*(1+L21/100)</f>
        <v>0</v>
      </c>
      <c r="N21" s="170">
        <v>0</v>
      </c>
      <c r="O21" s="170">
        <f>ROUND(E21*N21,2)</f>
        <v>0</v>
      </c>
      <c r="P21" s="170">
        <v>0</v>
      </c>
      <c r="Q21" s="170">
        <f>ROUND(E21*P21,2)</f>
        <v>0</v>
      </c>
      <c r="R21" s="172"/>
      <c r="S21" s="172" t="s">
        <v>146</v>
      </c>
      <c r="T21" s="173" t="s">
        <v>147</v>
      </c>
      <c r="U21" s="158">
        <v>0</v>
      </c>
      <c r="V21" s="158">
        <f>ROUND(E21*U21,2)</f>
        <v>0</v>
      </c>
      <c r="W21" s="158"/>
      <c r="X21" s="158" t="s">
        <v>148</v>
      </c>
      <c r="Y21" s="158" t="s">
        <v>149</v>
      </c>
      <c r="Z21" s="148"/>
      <c r="AA21" s="148"/>
      <c r="AB21" s="148"/>
      <c r="AC21" s="148"/>
      <c r="AD21" s="148"/>
      <c r="AE21" s="148"/>
      <c r="AF21" s="148"/>
      <c r="AG21" s="148" t="s">
        <v>150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243" t="s">
        <v>428</v>
      </c>
      <c r="D22" s="244"/>
      <c r="E22" s="244"/>
      <c r="F22" s="244"/>
      <c r="G22" s="244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151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160" t="s">
        <v>142</v>
      </c>
      <c r="B23" s="161" t="s">
        <v>109</v>
      </c>
      <c r="C23" s="181" t="s">
        <v>93</v>
      </c>
      <c r="D23" s="162"/>
      <c r="E23" s="163"/>
      <c r="F23" s="164"/>
      <c r="G23" s="164">
        <f>SUMIF(AG24:AG33,"&lt;&gt;NOR",G24:G33)</f>
        <v>0</v>
      </c>
      <c r="H23" s="164"/>
      <c r="I23" s="164">
        <f>SUM(I24:I33)</f>
        <v>0</v>
      </c>
      <c r="J23" s="164"/>
      <c r="K23" s="164">
        <f>SUM(K24:K33)</f>
        <v>0</v>
      </c>
      <c r="L23" s="164"/>
      <c r="M23" s="164">
        <f>SUM(M24:M33)</f>
        <v>0</v>
      </c>
      <c r="N23" s="163"/>
      <c r="O23" s="163">
        <f>SUM(O24:O33)</f>
        <v>0</v>
      </c>
      <c r="P23" s="163"/>
      <c r="Q23" s="163">
        <f>SUM(Q24:Q33)</f>
        <v>0</v>
      </c>
      <c r="R23" s="164"/>
      <c r="S23" s="164"/>
      <c r="T23" s="165"/>
      <c r="U23" s="159"/>
      <c r="V23" s="159">
        <f>SUM(V24:V33)</f>
        <v>0</v>
      </c>
      <c r="W23" s="159"/>
      <c r="X23" s="159"/>
      <c r="Y23" s="159"/>
      <c r="AG23" t="s">
        <v>143</v>
      </c>
    </row>
    <row r="24" spans="1:60" ht="22.5" outlineLevel="1" x14ac:dyDescent="0.2">
      <c r="A24" s="167">
        <v>8</v>
      </c>
      <c r="B24" s="168" t="s">
        <v>168</v>
      </c>
      <c r="C24" s="182" t="s">
        <v>429</v>
      </c>
      <c r="D24" s="169" t="s">
        <v>223</v>
      </c>
      <c r="E24" s="170">
        <v>65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15</v>
      </c>
      <c r="M24" s="172">
        <f>G24*(1+L24/100)</f>
        <v>0</v>
      </c>
      <c r="N24" s="170">
        <v>0</v>
      </c>
      <c r="O24" s="170">
        <f>ROUND(E24*N24,2)</f>
        <v>0</v>
      </c>
      <c r="P24" s="170">
        <v>0</v>
      </c>
      <c r="Q24" s="170">
        <f>ROUND(E24*P24,2)</f>
        <v>0</v>
      </c>
      <c r="R24" s="172"/>
      <c r="S24" s="172" t="s">
        <v>146</v>
      </c>
      <c r="T24" s="173" t="s">
        <v>147</v>
      </c>
      <c r="U24" s="158">
        <v>0</v>
      </c>
      <c r="V24" s="158">
        <f>ROUND(E24*U24,2)</f>
        <v>0</v>
      </c>
      <c r="W24" s="158"/>
      <c r="X24" s="158" t="s">
        <v>148</v>
      </c>
      <c r="Y24" s="158" t="s">
        <v>149</v>
      </c>
      <c r="Z24" s="148"/>
      <c r="AA24" s="148"/>
      <c r="AB24" s="148"/>
      <c r="AC24" s="148"/>
      <c r="AD24" s="148"/>
      <c r="AE24" s="148"/>
      <c r="AF24" s="148"/>
      <c r="AG24" s="148" t="s">
        <v>150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243" t="s">
        <v>430</v>
      </c>
      <c r="D25" s="244"/>
      <c r="E25" s="244"/>
      <c r="F25" s="244"/>
      <c r="G25" s="244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151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67">
        <v>9</v>
      </c>
      <c r="B26" s="168" t="s">
        <v>171</v>
      </c>
      <c r="C26" s="182" t="s">
        <v>431</v>
      </c>
      <c r="D26" s="169" t="s">
        <v>223</v>
      </c>
      <c r="E26" s="170">
        <v>130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15</v>
      </c>
      <c r="M26" s="172">
        <f>G26*(1+L26/100)</f>
        <v>0</v>
      </c>
      <c r="N26" s="170">
        <v>0</v>
      </c>
      <c r="O26" s="170">
        <f>ROUND(E26*N26,2)</f>
        <v>0</v>
      </c>
      <c r="P26" s="170">
        <v>0</v>
      </c>
      <c r="Q26" s="170">
        <f>ROUND(E26*P26,2)</f>
        <v>0</v>
      </c>
      <c r="R26" s="172"/>
      <c r="S26" s="172" t="s">
        <v>146</v>
      </c>
      <c r="T26" s="173" t="s">
        <v>147</v>
      </c>
      <c r="U26" s="158">
        <v>0</v>
      </c>
      <c r="V26" s="158">
        <f>ROUND(E26*U26,2)</f>
        <v>0</v>
      </c>
      <c r="W26" s="158"/>
      <c r="X26" s="158" t="s">
        <v>148</v>
      </c>
      <c r="Y26" s="158" t="s">
        <v>149</v>
      </c>
      <c r="Z26" s="148"/>
      <c r="AA26" s="148"/>
      <c r="AB26" s="148"/>
      <c r="AC26" s="148"/>
      <c r="AD26" s="148"/>
      <c r="AE26" s="148"/>
      <c r="AF26" s="148"/>
      <c r="AG26" s="148" t="s">
        <v>150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243" t="s">
        <v>427</v>
      </c>
      <c r="D27" s="244"/>
      <c r="E27" s="244"/>
      <c r="F27" s="244"/>
      <c r="G27" s="244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151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67">
        <v>10</v>
      </c>
      <c r="B28" s="168" t="s">
        <v>174</v>
      </c>
      <c r="C28" s="182" t="s">
        <v>432</v>
      </c>
      <c r="D28" s="169" t="s">
        <v>223</v>
      </c>
      <c r="E28" s="170">
        <v>52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15</v>
      </c>
      <c r="M28" s="172">
        <f>G28*(1+L28/100)</f>
        <v>0</v>
      </c>
      <c r="N28" s="170">
        <v>0</v>
      </c>
      <c r="O28" s="170">
        <f>ROUND(E28*N28,2)</f>
        <v>0</v>
      </c>
      <c r="P28" s="170">
        <v>0</v>
      </c>
      <c r="Q28" s="170">
        <f>ROUND(E28*P28,2)</f>
        <v>0</v>
      </c>
      <c r="R28" s="172"/>
      <c r="S28" s="172" t="s">
        <v>146</v>
      </c>
      <c r="T28" s="173" t="s">
        <v>147</v>
      </c>
      <c r="U28" s="158">
        <v>0</v>
      </c>
      <c r="V28" s="158">
        <f>ROUND(E28*U28,2)</f>
        <v>0</v>
      </c>
      <c r="W28" s="158"/>
      <c r="X28" s="158" t="s">
        <v>148</v>
      </c>
      <c r="Y28" s="158" t="s">
        <v>149</v>
      </c>
      <c r="Z28" s="148"/>
      <c r="AA28" s="148"/>
      <c r="AB28" s="148"/>
      <c r="AC28" s="148"/>
      <c r="AD28" s="148"/>
      <c r="AE28" s="148"/>
      <c r="AF28" s="148"/>
      <c r="AG28" s="148" t="s">
        <v>150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243" t="s">
        <v>428</v>
      </c>
      <c r="D29" s="244"/>
      <c r="E29" s="244"/>
      <c r="F29" s="244"/>
      <c r="G29" s="244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151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67">
        <v>11</v>
      </c>
      <c r="B30" s="168" t="s">
        <v>177</v>
      </c>
      <c r="C30" s="182" t="s">
        <v>257</v>
      </c>
      <c r="D30" s="169" t="s">
        <v>145</v>
      </c>
      <c r="E30" s="170">
        <v>357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15</v>
      </c>
      <c r="M30" s="172">
        <f>G30*(1+L30/100)</f>
        <v>0</v>
      </c>
      <c r="N30" s="170">
        <v>0</v>
      </c>
      <c r="O30" s="170">
        <f>ROUND(E30*N30,2)</f>
        <v>0</v>
      </c>
      <c r="P30" s="170">
        <v>0</v>
      </c>
      <c r="Q30" s="170">
        <f>ROUND(E30*P30,2)</f>
        <v>0</v>
      </c>
      <c r="R30" s="172"/>
      <c r="S30" s="172" t="s">
        <v>146</v>
      </c>
      <c r="T30" s="173" t="s">
        <v>147</v>
      </c>
      <c r="U30" s="158">
        <v>0</v>
      </c>
      <c r="V30" s="158">
        <f>ROUND(E30*U30,2)</f>
        <v>0</v>
      </c>
      <c r="W30" s="158"/>
      <c r="X30" s="158" t="s">
        <v>148</v>
      </c>
      <c r="Y30" s="158" t="s">
        <v>149</v>
      </c>
      <c r="Z30" s="148"/>
      <c r="AA30" s="148"/>
      <c r="AB30" s="148"/>
      <c r="AC30" s="148"/>
      <c r="AD30" s="148"/>
      <c r="AE30" s="148"/>
      <c r="AF30" s="148"/>
      <c r="AG30" s="148" t="s">
        <v>150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243" t="s">
        <v>427</v>
      </c>
      <c r="D31" s="244"/>
      <c r="E31" s="244"/>
      <c r="F31" s="244"/>
      <c r="G31" s="244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151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67">
        <v>12</v>
      </c>
      <c r="B32" s="168" t="s">
        <v>179</v>
      </c>
      <c r="C32" s="182" t="s">
        <v>260</v>
      </c>
      <c r="D32" s="169" t="s">
        <v>145</v>
      </c>
      <c r="E32" s="170">
        <v>1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15</v>
      </c>
      <c r="M32" s="172">
        <f>G32*(1+L32/100)</f>
        <v>0</v>
      </c>
      <c r="N32" s="170">
        <v>0</v>
      </c>
      <c r="O32" s="170">
        <f>ROUND(E32*N32,2)</f>
        <v>0</v>
      </c>
      <c r="P32" s="170">
        <v>0</v>
      </c>
      <c r="Q32" s="170">
        <f>ROUND(E32*P32,2)</f>
        <v>0</v>
      </c>
      <c r="R32" s="172"/>
      <c r="S32" s="172" t="s">
        <v>146</v>
      </c>
      <c r="T32" s="173" t="s">
        <v>147</v>
      </c>
      <c r="U32" s="158">
        <v>0</v>
      </c>
      <c r="V32" s="158">
        <f>ROUND(E32*U32,2)</f>
        <v>0</v>
      </c>
      <c r="W32" s="158"/>
      <c r="X32" s="158" t="s">
        <v>148</v>
      </c>
      <c r="Y32" s="158" t="s">
        <v>149</v>
      </c>
      <c r="Z32" s="148"/>
      <c r="AA32" s="148"/>
      <c r="AB32" s="148"/>
      <c r="AC32" s="148"/>
      <c r="AD32" s="148"/>
      <c r="AE32" s="148"/>
      <c r="AF32" s="148"/>
      <c r="AG32" s="148" t="s">
        <v>150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243" t="s">
        <v>427</v>
      </c>
      <c r="D33" s="244"/>
      <c r="E33" s="244"/>
      <c r="F33" s="244"/>
      <c r="G33" s="244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151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x14ac:dyDescent="0.2">
      <c r="A34" s="160" t="s">
        <v>142</v>
      </c>
      <c r="B34" s="161" t="s">
        <v>110</v>
      </c>
      <c r="C34" s="181" t="s">
        <v>95</v>
      </c>
      <c r="D34" s="162"/>
      <c r="E34" s="163"/>
      <c r="F34" s="164"/>
      <c r="G34" s="164">
        <f>SUMIF(AG35:AG52,"&lt;&gt;NOR",G35:G52)</f>
        <v>0</v>
      </c>
      <c r="H34" s="164"/>
      <c r="I34" s="164">
        <f>SUM(I35:I52)</f>
        <v>0</v>
      </c>
      <c r="J34" s="164"/>
      <c r="K34" s="164">
        <f>SUM(K35:K52)</f>
        <v>0</v>
      </c>
      <c r="L34" s="164"/>
      <c r="M34" s="164">
        <f>SUM(M35:M52)</f>
        <v>0</v>
      </c>
      <c r="N34" s="163"/>
      <c r="O34" s="163">
        <f>SUM(O35:O52)</f>
        <v>0</v>
      </c>
      <c r="P34" s="163"/>
      <c r="Q34" s="163">
        <f>SUM(Q35:Q52)</f>
        <v>0</v>
      </c>
      <c r="R34" s="164"/>
      <c r="S34" s="164"/>
      <c r="T34" s="165"/>
      <c r="U34" s="159"/>
      <c r="V34" s="159">
        <f>SUM(V35:V52)</f>
        <v>0</v>
      </c>
      <c r="W34" s="159"/>
      <c r="X34" s="159"/>
      <c r="Y34" s="159"/>
      <c r="AG34" t="s">
        <v>143</v>
      </c>
    </row>
    <row r="35" spans="1:60" outlineLevel="1" x14ac:dyDescent="0.2">
      <c r="A35" s="167">
        <v>13</v>
      </c>
      <c r="B35" s="168" t="s">
        <v>182</v>
      </c>
      <c r="C35" s="182" t="s">
        <v>536</v>
      </c>
      <c r="D35" s="169" t="s">
        <v>145</v>
      </c>
      <c r="E35" s="170">
        <v>8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15</v>
      </c>
      <c r="M35" s="172">
        <f>G35*(1+L35/100)</f>
        <v>0</v>
      </c>
      <c r="N35" s="170">
        <v>0</v>
      </c>
      <c r="O35" s="170">
        <f>ROUND(E35*N35,2)</f>
        <v>0</v>
      </c>
      <c r="P35" s="170">
        <v>0</v>
      </c>
      <c r="Q35" s="170">
        <f>ROUND(E35*P35,2)</f>
        <v>0</v>
      </c>
      <c r="R35" s="172"/>
      <c r="S35" s="172" t="s">
        <v>146</v>
      </c>
      <c r="T35" s="173" t="s">
        <v>147</v>
      </c>
      <c r="U35" s="158">
        <v>0</v>
      </c>
      <c r="V35" s="158">
        <f>ROUND(E35*U35,2)</f>
        <v>0</v>
      </c>
      <c r="W35" s="158"/>
      <c r="X35" s="158" t="s">
        <v>204</v>
      </c>
      <c r="Y35" s="158" t="s">
        <v>149</v>
      </c>
      <c r="Z35" s="148"/>
      <c r="AA35" s="148"/>
      <c r="AB35" s="148"/>
      <c r="AC35" s="148"/>
      <c r="AD35" s="148"/>
      <c r="AE35" s="148"/>
      <c r="AF35" s="148"/>
      <c r="AG35" s="148" t="s">
        <v>205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243" t="s">
        <v>422</v>
      </c>
      <c r="D36" s="244"/>
      <c r="E36" s="244"/>
      <c r="F36" s="244"/>
      <c r="G36" s="244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151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67">
        <v>14</v>
      </c>
      <c r="B37" s="168" t="s">
        <v>185</v>
      </c>
      <c r="C37" s="182" t="s">
        <v>433</v>
      </c>
      <c r="D37" s="169" t="s">
        <v>145</v>
      </c>
      <c r="E37" s="170">
        <v>1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15</v>
      </c>
      <c r="M37" s="172">
        <f>G37*(1+L37/100)</f>
        <v>0</v>
      </c>
      <c r="N37" s="170">
        <v>0</v>
      </c>
      <c r="O37" s="170">
        <f>ROUND(E37*N37,2)</f>
        <v>0</v>
      </c>
      <c r="P37" s="170">
        <v>0</v>
      </c>
      <c r="Q37" s="170">
        <f>ROUND(E37*P37,2)</f>
        <v>0</v>
      </c>
      <c r="R37" s="172"/>
      <c r="S37" s="172" t="s">
        <v>146</v>
      </c>
      <c r="T37" s="173" t="s">
        <v>147</v>
      </c>
      <c r="U37" s="158">
        <v>0</v>
      </c>
      <c r="V37" s="158">
        <f>ROUND(E37*U37,2)</f>
        <v>0</v>
      </c>
      <c r="W37" s="158"/>
      <c r="X37" s="158" t="s">
        <v>204</v>
      </c>
      <c r="Y37" s="158" t="s">
        <v>149</v>
      </c>
      <c r="Z37" s="148"/>
      <c r="AA37" s="148"/>
      <c r="AB37" s="148"/>
      <c r="AC37" s="148"/>
      <c r="AD37" s="148"/>
      <c r="AE37" s="148"/>
      <c r="AF37" s="148"/>
      <c r="AG37" s="148" t="s">
        <v>205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243" t="s">
        <v>416</v>
      </c>
      <c r="D38" s="244"/>
      <c r="E38" s="244"/>
      <c r="F38" s="244"/>
      <c r="G38" s="244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151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67">
        <v>15</v>
      </c>
      <c r="B39" s="168" t="s">
        <v>188</v>
      </c>
      <c r="C39" s="182" t="s">
        <v>434</v>
      </c>
      <c r="D39" s="169" t="s">
        <v>145</v>
      </c>
      <c r="E39" s="170">
        <v>8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15</v>
      </c>
      <c r="M39" s="172">
        <f>G39*(1+L39/100)</f>
        <v>0</v>
      </c>
      <c r="N39" s="170">
        <v>0</v>
      </c>
      <c r="O39" s="170">
        <f>ROUND(E39*N39,2)</f>
        <v>0</v>
      </c>
      <c r="P39" s="170">
        <v>0</v>
      </c>
      <c r="Q39" s="170">
        <f>ROUND(E39*P39,2)</f>
        <v>0</v>
      </c>
      <c r="R39" s="172"/>
      <c r="S39" s="172" t="s">
        <v>146</v>
      </c>
      <c r="T39" s="173" t="s">
        <v>147</v>
      </c>
      <c r="U39" s="158">
        <v>0</v>
      </c>
      <c r="V39" s="158">
        <f>ROUND(E39*U39,2)</f>
        <v>0</v>
      </c>
      <c r="W39" s="158"/>
      <c r="X39" s="158" t="s">
        <v>204</v>
      </c>
      <c r="Y39" s="158" t="s">
        <v>149</v>
      </c>
      <c r="Z39" s="148"/>
      <c r="AA39" s="148"/>
      <c r="AB39" s="148"/>
      <c r="AC39" s="148"/>
      <c r="AD39" s="148"/>
      <c r="AE39" s="148"/>
      <c r="AF39" s="148"/>
      <c r="AG39" s="148" t="s">
        <v>205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243" t="s">
        <v>427</v>
      </c>
      <c r="D40" s="244"/>
      <c r="E40" s="244"/>
      <c r="F40" s="244"/>
      <c r="G40" s="244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151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67">
        <v>16</v>
      </c>
      <c r="B41" s="168" t="s">
        <v>191</v>
      </c>
      <c r="C41" s="182" t="s">
        <v>435</v>
      </c>
      <c r="D41" s="169" t="s">
        <v>145</v>
      </c>
      <c r="E41" s="170">
        <v>9</v>
      </c>
      <c r="F41" s="171"/>
      <c r="G41" s="172">
        <f>ROUND(E41*F41,2)</f>
        <v>0</v>
      </c>
      <c r="H41" s="171"/>
      <c r="I41" s="172">
        <f>ROUND(E41*H41,2)</f>
        <v>0</v>
      </c>
      <c r="J41" s="171"/>
      <c r="K41" s="172">
        <f>ROUND(E41*J41,2)</f>
        <v>0</v>
      </c>
      <c r="L41" s="172">
        <v>15</v>
      </c>
      <c r="M41" s="172">
        <f>G41*(1+L41/100)</f>
        <v>0</v>
      </c>
      <c r="N41" s="170">
        <v>0</v>
      </c>
      <c r="O41" s="170">
        <f>ROUND(E41*N41,2)</f>
        <v>0</v>
      </c>
      <c r="P41" s="170">
        <v>0</v>
      </c>
      <c r="Q41" s="170">
        <f>ROUND(E41*P41,2)</f>
        <v>0</v>
      </c>
      <c r="R41" s="172"/>
      <c r="S41" s="172" t="s">
        <v>146</v>
      </c>
      <c r="T41" s="173" t="s">
        <v>147</v>
      </c>
      <c r="U41" s="158">
        <v>0</v>
      </c>
      <c r="V41" s="158">
        <f>ROUND(E41*U41,2)</f>
        <v>0</v>
      </c>
      <c r="W41" s="158"/>
      <c r="X41" s="158" t="s">
        <v>204</v>
      </c>
      <c r="Y41" s="158" t="s">
        <v>149</v>
      </c>
      <c r="Z41" s="148"/>
      <c r="AA41" s="148"/>
      <c r="AB41" s="148"/>
      <c r="AC41" s="148"/>
      <c r="AD41" s="148"/>
      <c r="AE41" s="148"/>
      <c r="AF41" s="148"/>
      <c r="AG41" s="148" t="s">
        <v>205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243" t="s">
        <v>427</v>
      </c>
      <c r="D42" s="244"/>
      <c r="E42" s="244"/>
      <c r="F42" s="244"/>
      <c r="G42" s="244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151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67">
        <v>17</v>
      </c>
      <c r="B43" s="168" t="s">
        <v>194</v>
      </c>
      <c r="C43" s="182" t="s">
        <v>436</v>
      </c>
      <c r="D43" s="169" t="s">
        <v>145</v>
      </c>
      <c r="E43" s="170">
        <v>2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15</v>
      </c>
      <c r="M43" s="172">
        <f>G43*(1+L43/100)</f>
        <v>0</v>
      </c>
      <c r="N43" s="170">
        <v>0</v>
      </c>
      <c r="O43" s="170">
        <f>ROUND(E43*N43,2)</f>
        <v>0</v>
      </c>
      <c r="P43" s="170">
        <v>0</v>
      </c>
      <c r="Q43" s="170">
        <f>ROUND(E43*P43,2)</f>
        <v>0</v>
      </c>
      <c r="R43" s="172"/>
      <c r="S43" s="172" t="s">
        <v>146</v>
      </c>
      <c r="T43" s="173" t="s">
        <v>147</v>
      </c>
      <c r="U43" s="158">
        <v>0</v>
      </c>
      <c r="V43" s="158">
        <f>ROUND(E43*U43,2)</f>
        <v>0</v>
      </c>
      <c r="W43" s="158"/>
      <c r="X43" s="158" t="s">
        <v>204</v>
      </c>
      <c r="Y43" s="158" t="s">
        <v>149</v>
      </c>
      <c r="Z43" s="148"/>
      <c r="AA43" s="148"/>
      <c r="AB43" s="148"/>
      <c r="AC43" s="148"/>
      <c r="AD43" s="148"/>
      <c r="AE43" s="148"/>
      <c r="AF43" s="148"/>
      <c r="AG43" s="148" t="s">
        <v>205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243" t="s">
        <v>437</v>
      </c>
      <c r="D44" s="244"/>
      <c r="E44" s="244"/>
      <c r="F44" s="244"/>
      <c r="G44" s="244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151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2" x14ac:dyDescent="0.2">
      <c r="A45" s="167">
        <v>18</v>
      </c>
      <c r="B45" s="168" t="s">
        <v>196</v>
      </c>
      <c r="C45" s="182" t="s">
        <v>537</v>
      </c>
      <c r="D45" s="169" t="s">
        <v>145</v>
      </c>
      <c r="E45" s="170">
        <v>3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15</v>
      </c>
      <c r="M45" s="172">
        <f>G45*(1+L45/100)</f>
        <v>0</v>
      </c>
      <c r="N45" s="170">
        <v>0</v>
      </c>
      <c r="O45" s="170">
        <f>ROUND(E45*N45,2)</f>
        <v>0</v>
      </c>
      <c r="P45" s="170">
        <v>0</v>
      </c>
      <c r="Q45" s="170">
        <f>ROUND(E45*P45,2)</f>
        <v>0</v>
      </c>
      <c r="R45" s="172"/>
      <c r="S45" s="172" t="s">
        <v>146</v>
      </c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243" t="s">
        <v>427</v>
      </c>
      <c r="D46" s="244"/>
      <c r="E46" s="244"/>
      <c r="F46" s="244"/>
      <c r="G46" s="244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67">
        <v>19</v>
      </c>
      <c r="B47" s="168" t="s">
        <v>198</v>
      </c>
      <c r="C47" s="182" t="s">
        <v>438</v>
      </c>
      <c r="D47" s="169" t="s">
        <v>145</v>
      </c>
      <c r="E47" s="170">
        <v>1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15</v>
      </c>
      <c r="M47" s="172">
        <f>G47*(1+L47/100)</f>
        <v>0</v>
      </c>
      <c r="N47" s="170">
        <v>0</v>
      </c>
      <c r="O47" s="170">
        <f>ROUND(E47*N47,2)</f>
        <v>0</v>
      </c>
      <c r="P47" s="170">
        <v>0</v>
      </c>
      <c r="Q47" s="170">
        <f>ROUND(E47*P47,2)</f>
        <v>0</v>
      </c>
      <c r="R47" s="172"/>
      <c r="S47" s="172" t="s">
        <v>146</v>
      </c>
      <c r="T47" s="173" t="s">
        <v>147</v>
      </c>
      <c r="U47" s="158">
        <v>0</v>
      </c>
      <c r="V47" s="158">
        <f>ROUND(E47*U47,2)</f>
        <v>0</v>
      </c>
      <c r="W47" s="158"/>
      <c r="X47" s="158" t="s">
        <v>204</v>
      </c>
      <c r="Y47" s="158" t="s">
        <v>149</v>
      </c>
      <c r="Z47" s="148"/>
      <c r="AA47" s="148"/>
      <c r="AB47" s="148"/>
      <c r="AC47" s="148"/>
      <c r="AD47" s="148"/>
      <c r="AE47" s="148"/>
      <c r="AF47" s="148"/>
      <c r="AG47" s="148" t="s">
        <v>205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243" t="s">
        <v>428</v>
      </c>
      <c r="D48" s="244"/>
      <c r="E48" s="244"/>
      <c r="F48" s="244"/>
      <c r="G48" s="244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151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67">
        <v>20</v>
      </c>
      <c r="B49" s="168" t="s">
        <v>200</v>
      </c>
      <c r="C49" s="182" t="s">
        <v>439</v>
      </c>
      <c r="D49" s="169" t="s">
        <v>145</v>
      </c>
      <c r="E49" s="170">
        <v>8</v>
      </c>
      <c r="F49" s="171"/>
      <c r="G49" s="172">
        <f>ROUND(E49*F49,2)</f>
        <v>0</v>
      </c>
      <c r="H49" s="171"/>
      <c r="I49" s="172">
        <f>ROUND(E49*H49,2)</f>
        <v>0</v>
      </c>
      <c r="J49" s="171"/>
      <c r="K49" s="172">
        <f>ROUND(E49*J49,2)</f>
        <v>0</v>
      </c>
      <c r="L49" s="172">
        <v>15</v>
      </c>
      <c r="M49" s="172">
        <f>G49*(1+L49/100)</f>
        <v>0</v>
      </c>
      <c r="N49" s="170">
        <v>0</v>
      </c>
      <c r="O49" s="170">
        <f>ROUND(E49*N49,2)</f>
        <v>0</v>
      </c>
      <c r="P49" s="170">
        <v>0</v>
      </c>
      <c r="Q49" s="170">
        <f>ROUND(E49*P49,2)</f>
        <v>0</v>
      </c>
      <c r="R49" s="172"/>
      <c r="S49" s="172" t="s">
        <v>146</v>
      </c>
      <c r="T49" s="173" t="s">
        <v>147</v>
      </c>
      <c r="U49" s="158">
        <v>0</v>
      </c>
      <c r="V49" s="158">
        <f>ROUND(E49*U49,2)</f>
        <v>0</v>
      </c>
      <c r="W49" s="158"/>
      <c r="X49" s="158" t="s">
        <v>204</v>
      </c>
      <c r="Y49" s="158" t="s">
        <v>149</v>
      </c>
      <c r="Z49" s="148"/>
      <c r="AA49" s="148"/>
      <c r="AB49" s="148"/>
      <c r="AC49" s="148"/>
      <c r="AD49" s="148"/>
      <c r="AE49" s="148"/>
      <c r="AF49" s="148"/>
      <c r="AG49" s="148" t="s">
        <v>205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243" t="s">
        <v>422</v>
      </c>
      <c r="D50" s="244"/>
      <c r="E50" s="244"/>
      <c r="F50" s="244"/>
      <c r="G50" s="244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151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67">
        <v>21</v>
      </c>
      <c r="B51" s="168" t="s">
        <v>202</v>
      </c>
      <c r="C51" s="182" t="s">
        <v>440</v>
      </c>
      <c r="D51" s="169" t="s">
        <v>145</v>
      </c>
      <c r="E51" s="170">
        <v>9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15</v>
      </c>
      <c r="M51" s="172">
        <f>G51*(1+L51/100)</f>
        <v>0</v>
      </c>
      <c r="N51" s="170">
        <v>0</v>
      </c>
      <c r="O51" s="170">
        <f>ROUND(E51*N51,2)</f>
        <v>0</v>
      </c>
      <c r="P51" s="170">
        <v>0</v>
      </c>
      <c r="Q51" s="170">
        <f>ROUND(E51*P51,2)</f>
        <v>0</v>
      </c>
      <c r="R51" s="172"/>
      <c r="S51" s="172" t="s">
        <v>146</v>
      </c>
      <c r="T51" s="173" t="s">
        <v>147</v>
      </c>
      <c r="U51" s="158">
        <v>0</v>
      </c>
      <c r="V51" s="158">
        <f>ROUND(E51*U51,2)</f>
        <v>0</v>
      </c>
      <c r="W51" s="158"/>
      <c r="X51" s="158" t="s">
        <v>148</v>
      </c>
      <c r="Y51" s="158" t="s">
        <v>149</v>
      </c>
      <c r="Z51" s="148"/>
      <c r="AA51" s="148"/>
      <c r="AB51" s="148"/>
      <c r="AC51" s="148"/>
      <c r="AD51" s="148"/>
      <c r="AE51" s="148"/>
      <c r="AF51" s="148"/>
      <c r="AG51" s="148" t="s">
        <v>150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243" t="s">
        <v>441</v>
      </c>
      <c r="D52" s="244"/>
      <c r="E52" s="244"/>
      <c r="F52" s="244"/>
      <c r="G52" s="244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151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x14ac:dyDescent="0.2">
      <c r="A53" s="160" t="s">
        <v>142</v>
      </c>
      <c r="B53" s="161" t="s">
        <v>111</v>
      </c>
      <c r="C53" s="181" t="s">
        <v>97</v>
      </c>
      <c r="D53" s="162"/>
      <c r="E53" s="163"/>
      <c r="F53" s="164"/>
      <c r="G53" s="164">
        <f>SUMIF(AG54:AG65,"&lt;&gt;NOR",G54:G65)</f>
        <v>0</v>
      </c>
      <c r="H53" s="164"/>
      <c r="I53" s="164">
        <f>SUM(I54:I65)</f>
        <v>0</v>
      </c>
      <c r="J53" s="164"/>
      <c r="K53" s="164">
        <f>SUM(K54:K65)</f>
        <v>0</v>
      </c>
      <c r="L53" s="164"/>
      <c r="M53" s="164">
        <f>SUM(M54:M65)</f>
        <v>0</v>
      </c>
      <c r="N53" s="163"/>
      <c r="O53" s="163">
        <f>SUM(O54:O65)</f>
        <v>0</v>
      </c>
      <c r="P53" s="163"/>
      <c r="Q53" s="163">
        <f>SUM(Q54:Q65)</f>
        <v>0</v>
      </c>
      <c r="R53" s="164"/>
      <c r="S53" s="164"/>
      <c r="T53" s="165"/>
      <c r="U53" s="159"/>
      <c r="V53" s="159">
        <f>SUM(V54:V65)</f>
        <v>0</v>
      </c>
      <c r="W53" s="159"/>
      <c r="X53" s="159"/>
      <c r="Y53" s="159"/>
      <c r="AG53" t="s">
        <v>143</v>
      </c>
    </row>
    <row r="54" spans="1:60" ht="22.5" outlineLevel="1" x14ac:dyDescent="0.2">
      <c r="A54" s="167">
        <v>22</v>
      </c>
      <c r="B54" s="168" t="s">
        <v>206</v>
      </c>
      <c r="C54" s="182" t="s">
        <v>429</v>
      </c>
      <c r="D54" s="169" t="s">
        <v>223</v>
      </c>
      <c r="E54" s="170">
        <v>65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15</v>
      </c>
      <c r="M54" s="172">
        <f>G54*(1+L54/100)</f>
        <v>0</v>
      </c>
      <c r="N54" s="170">
        <v>0</v>
      </c>
      <c r="O54" s="170">
        <f>ROUND(E54*N54,2)</f>
        <v>0</v>
      </c>
      <c r="P54" s="170">
        <v>0</v>
      </c>
      <c r="Q54" s="170">
        <f>ROUND(E54*P54,2)</f>
        <v>0</v>
      </c>
      <c r="R54" s="172"/>
      <c r="S54" s="172" t="s">
        <v>146</v>
      </c>
      <c r="T54" s="173" t="s">
        <v>147</v>
      </c>
      <c r="U54" s="158">
        <v>0</v>
      </c>
      <c r="V54" s="158">
        <f>ROUND(E54*U54,2)</f>
        <v>0</v>
      </c>
      <c r="W54" s="158"/>
      <c r="X54" s="158" t="s">
        <v>148</v>
      </c>
      <c r="Y54" s="158" t="s">
        <v>149</v>
      </c>
      <c r="Z54" s="148"/>
      <c r="AA54" s="148"/>
      <c r="AB54" s="148"/>
      <c r="AC54" s="148"/>
      <c r="AD54" s="148"/>
      <c r="AE54" s="148"/>
      <c r="AF54" s="148"/>
      <c r="AG54" s="148" t="s">
        <v>150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243" t="s">
        <v>430</v>
      </c>
      <c r="D55" s="244"/>
      <c r="E55" s="244"/>
      <c r="F55" s="244"/>
      <c r="G55" s="244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151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67">
        <v>23</v>
      </c>
      <c r="B56" s="168" t="s">
        <v>208</v>
      </c>
      <c r="C56" s="182" t="s">
        <v>431</v>
      </c>
      <c r="D56" s="169" t="s">
        <v>223</v>
      </c>
      <c r="E56" s="170">
        <v>130</v>
      </c>
      <c r="F56" s="171"/>
      <c r="G56" s="172">
        <f>ROUND(E56*F56,2)</f>
        <v>0</v>
      </c>
      <c r="H56" s="171"/>
      <c r="I56" s="172">
        <f>ROUND(E56*H56,2)</f>
        <v>0</v>
      </c>
      <c r="J56" s="171"/>
      <c r="K56" s="172">
        <f>ROUND(E56*J56,2)</f>
        <v>0</v>
      </c>
      <c r="L56" s="172">
        <v>15</v>
      </c>
      <c r="M56" s="172">
        <f>G56*(1+L56/100)</f>
        <v>0</v>
      </c>
      <c r="N56" s="170">
        <v>0</v>
      </c>
      <c r="O56" s="170">
        <f>ROUND(E56*N56,2)</f>
        <v>0</v>
      </c>
      <c r="P56" s="170">
        <v>0</v>
      </c>
      <c r="Q56" s="170">
        <f>ROUND(E56*P56,2)</f>
        <v>0</v>
      </c>
      <c r="R56" s="172"/>
      <c r="S56" s="172" t="s">
        <v>146</v>
      </c>
      <c r="T56" s="173" t="s">
        <v>147</v>
      </c>
      <c r="U56" s="158">
        <v>0</v>
      </c>
      <c r="V56" s="158">
        <f>ROUND(E56*U56,2)</f>
        <v>0</v>
      </c>
      <c r="W56" s="158"/>
      <c r="X56" s="158" t="s">
        <v>148</v>
      </c>
      <c r="Y56" s="158" t="s">
        <v>149</v>
      </c>
      <c r="Z56" s="148"/>
      <c r="AA56" s="148"/>
      <c r="AB56" s="148"/>
      <c r="AC56" s="148"/>
      <c r="AD56" s="148"/>
      <c r="AE56" s="148"/>
      <c r="AF56" s="148"/>
      <c r="AG56" s="148" t="s">
        <v>150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243" t="s">
        <v>427</v>
      </c>
      <c r="D57" s="244"/>
      <c r="E57" s="244"/>
      <c r="F57" s="244"/>
      <c r="G57" s="244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151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67">
        <v>24</v>
      </c>
      <c r="B58" s="168" t="s">
        <v>210</v>
      </c>
      <c r="C58" s="182" t="s">
        <v>432</v>
      </c>
      <c r="D58" s="169" t="s">
        <v>223</v>
      </c>
      <c r="E58" s="170">
        <v>52</v>
      </c>
      <c r="F58" s="171"/>
      <c r="G58" s="172">
        <f>ROUND(E58*F58,2)</f>
        <v>0</v>
      </c>
      <c r="H58" s="171"/>
      <c r="I58" s="172">
        <f>ROUND(E58*H58,2)</f>
        <v>0</v>
      </c>
      <c r="J58" s="171"/>
      <c r="K58" s="172">
        <f>ROUND(E58*J58,2)</f>
        <v>0</v>
      </c>
      <c r="L58" s="172">
        <v>15</v>
      </c>
      <c r="M58" s="172">
        <f>G58*(1+L58/100)</f>
        <v>0</v>
      </c>
      <c r="N58" s="170">
        <v>0</v>
      </c>
      <c r="O58" s="170">
        <f>ROUND(E58*N58,2)</f>
        <v>0</v>
      </c>
      <c r="P58" s="170">
        <v>0</v>
      </c>
      <c r="Q58" s="170">
        <f>ROUND(E58*P58,2)</f>
        <v>0</v>
      </c>
      <c r="R58" s="172"/>
      <c r="S58" s="172" t="s">
        <v>146</v>
      </c>
      <c r="T58" s="173" t="s">
        <v>147</v>
      </c>
      <c r="U58" s="158">
        <v>0</v>
      </c>
      <c r="V58" s="158">
        <f>ROUND(E58*U58,2)</f>
        <v>0</v>
      </c>
      <c r="W58" s="158"/>
      <c r="X58" s="158" t="s">
        <v>148</v>
      </c>
      <c r="Y58" s="158" t="s">
        <v>149</v>
      </c>
      <c r="Z58" s="148"/>
      <c r="AA58" s="148"/>
      <c r="AB58" s="148"/>
      <c r="AC58" s="148"/>
      <c r="AD58" s="148"/>
      <c r="AE58" s="148"/>
      <c r="AF58" s="148"/>
      <c r="AG58" s="148" t="s">
        <v>150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243" t="s">
        <v>428</v>
      </c>
      <c r="D59" s="244"/>
      <c r="E59" s="244"/>
      <c r="F59" s="244"/>
      <c r="G59" s="244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151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2.5" outlineLevel="1" x14ac:dyDescent="0.2">
      <c r="A60" s="167">
        <v>25</v>
      </c>
      <c r="B60" s="168" t="s">
        <v>213</v>
      </c>
      <c r="C60" s="182" t="s">
        <v>351</v>
      </c>
      <c r="D60" s="169" t="s">
        <v>145</v>
      </c>
      <c r="E60" s="170">
        <v>357</v>
      </c>
      <c r="F60" s="171"/>
      <c r="G60" s="172">
        <f>ROUND(E60*F60,2)</f>
        <v>0</v>
      </c>
      <c r="H60" s="171"/>
      <c r="I60" s="172">
        <f>ROUND(E60*H60,2)</f>
        <v>0</v>
      </c>
      <c r="J60" s="171"/>
      <c r="K60" s="172">
        <f>ROUND(E60*J60,2)</f>
        <v>0</v>
      </c>
      <c r="L60" s="172">
        <v>15</v>
      </c>
      <c r="M60" s="172">
        <f>G60*(1+L60/100)</f>
        <v>0</v>
      </c>
      <c r="N60" s="170">
        <v>0</v>
      </c>
      <c r="O60" s="170">
        <f>ROUND(E60*N60,2)</f>
        <v>0</v>
      </c>
      <c r="P60" s="170">
        <v>0</v>
      </c>
      <c r="Q60" s="170">
        <f>ROUND(E60*P60,2)</f>
        <v>0</v>
      </c>
      <c r="R60" s="172"/>
      <c r="S60" s="172" t="s">
        <v>146</v>
      </c>
      <c r="T60" s="173" t="s">
        <v>147</v>
      </c>
      <c r="U60" s="158">
        <v>0</v>
      </c>
      <c r="V60" s="158">
        <f>ROUND(E60*U60,2)</f>
        <v>0</v>
      </c>
      <c r="W60" s="158"/>
      <c r="X60" s="158" t="s">
        <v>204</v>
      </c>
      <c r="Y60" s="158" t="s">
        <v>149</v>
      </c>
      <c r="Z60" s="148"/>
      <c r="AA60" s="148"/>
      <c r="AB60" s="148"/>
      <c r="AC60" s="148"/>
      <c r="AD60" s="148"/>
      <c r="AE60" s="148"/>
      <c r="AF60" s="148"/>
      <c r="AG60" s="148" t="s">
        <v>205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243" t="s">
        <v>442</v>
      </c>
      <c r="D61" s="244"/>
      <c r="E61" s="244"/>
      <c r="F61" s="244"/>
      <c r="G61" s="244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151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33.75" outlineLevel="1" x14ac:dyDescent="0.2">
      <c r="A62" s="167">
        <v>26</v>
      </c>
      <c r="B62" s="168" t="s">
        <v>216</v>
      </c>
      <c r="C62" s="182" t="s">
        <v>349</v>
      </c>
      <c r="D62" s="169" t="s">
        <v>223</v>
      </c>
      <c r="E62" s="170">
        <v>50</v>
      </c>
      <c r="F62" s="171"/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15</v>
      </c>
      <c r="M62" s="172">
        <f>G62*(1+L62/100)</f>
        <v>0</v>
      </c>
      <c r="N62" s="170">
        <v>0</v>
      </c>
      <c r="O62" s="170">
        <f>ROUND(E62*N62,2)</f>
        <v>0</v>
      </c>
      <c r="P62" s="170">
        <v>0</v>
      </c>
      <c r="Q62" s="170">
        <f>ROUND(E62*P62,2)</f>
        <v>0</v>
      </c>
      <c r="R62" s="172"/>
      <c r="S62" s="172" t="s">
        <v>146</v>
      </c>
      <c r="T62" s="173" t="s">
        <v>147</v>
      </c>
      <c r="U62" s="158">
        <v>0</v>
      </c>
      <c r="V62" s="158">
        <f>ROUND(E62*U62,2)</f>
        <v>0</v>
      </c>
      <c r="W62" s="158"/>
      <c r="X62" s="158" t="s">
        <v>148</v>
      </c>
      <c r="Y62" s="158" t="s">
        <v>149</v>
      </c>
      <c r="Z62" s="148"/>
      <c r="AA62" s="148"/>
      <c r="AB62" s="148"/>
      <c r="AC62" s="148"/>
      <c r="AD62" s="148"/>
      <c r="AE62" s="148"/>
      <c r="AF62" s="148"/>
      <c r="AG62" s="148" t="s">
        <v>150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243" t="s">
        <v>443</v>
      </c>
      <c r="D63" s="244"/>
      <c r="E63" s="244"/>
      <c r="F63" s="244"/>
      <c r="G63" s="244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151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67">
        <v>27</v>
      </c>
      <c r="B64" s="168" t="s">
        <v>219</v>
      </c>
      <c r="C64" s="182" t="s">
        <v>353</v>
      </c>
      <c r="D64" s="169" t="s">
        <v>223</v>
      </c>
      <c r="E64" s="170">
        <v>237</v>
      </c>
      <c r="F64" s="171"/>
      <c r="G64" s="172">
        <f>ROUND(E64*F64,2)</f>
        <v>0</v>
      </c>
      <c r="H64" s="171"/>
      <c r="I64" s="172">
        <f>ROUND(E64*H64,2)</f>
        <v>0</v>
      </c>
      <c r="J64" s="171"/>
      <c r="K64" s="172">
        <f>ROUND(E64*J64,2)</f>
        <v>0</v>
      </c>
      <c r="L64" s="172">
        <v>15</v>
      </c>
      <c r="M64" s="172">
        <f>G64*(1+L64/100)</f>
        <v>0</v>
      </c>
      <c r="N64" s="170">
        <v>0</v>
      </c>
      <c r="O64" s="170">
        <f>ROUND(E64*N64,2)</f>
        <v>0</v>
      </c>
      <c r="P64" s="170">
        <v>0</v>
      </c>
      <c r="Q64" s="170">
        <f>ROUND(E64*P64,2)</f>
        <v>0</v>
      </c>
      <c r="R64" s="172"/>
      <c r="S64" s="172" t="s">
        <v>146</v>
      </c>
      <c r="T64" s="173" t="s">
        <v>147</v>
      </c>
      <c r="U64" s="158">
        <v>0</v>
      </c>
      <c r="V64" s="158">
        <f>ROUND(E64*U64,2)</f>
        <v>0</v>
      </c>
      <c r="W64" s="158"/>
      <c r="X64" s="158" t="s">
        <v>148</v>
      </c>
      <c r="Y64" s="158" t="s">
        <v>149</v>
      </c>
      <c r="Z64" s="148"/>
      <c r="AA64" s="148"/>
      <c r="AB64" s="148"/>
      <c r="AC64" s="148"/>
      <c r="AD64" s="148"/>
      <c r="AE64" s="148"/>
      <c r="AF64" s="148"/>
      <c r="AG64" s="148" t="s">
        <v>150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243" t="s">
        <v>443</v>
      </c>
      <c r="D65" s="244"/>
      <c r="E65" s="244"/>
      <c r="F65" s="244"/>
      <c r="G65" s="244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151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x14ac:dyDescent="0.2">
      <c r="A66" s="160" t="s">
        <v>142</v>
      </c>
      <c r="B66" s="161" t="s">
        <v>112</v>
      </c>
      <c r="C66" s="181" t="s">
        <v>113</v>
      </c>
      <c r="D66" s="162"/>
      <c r="E66" s="163"/>
      <c r="F66" s="164"/>
      <c r="G66" s="164">
        <f>SUMIF(AG67:AG69,"&lt;&gt;NOR",G67:G69)</f>
        <v>0</v>
      </c>
      <c r="H66" s="164"/>
      <c r="I66" s="164">
        <f>SUM(I67:I69)</f>
        <v>0</v>
      </c>
      <c r="J66" s="164"/>
      <c r="K66" s="164">
        <f>SUM(K67:K69)</f>
        <v>0</v>
      </c>
      <c r="L66" s="164"/>
      <c r="M66" s="164">
        <f>SUM(M67:M69)</f>
        <v>0</v>
      </c>
      <c r="N66" s="163"/>
      <c r="O66" s="163">
        <f>SUM(O67:O69)</f>
        <v>0</v>
      </c>
      <c r="P66" s="163"/>
      <c r="Q66" s="163">
        <f>SUM(Q67:Q69)</f>
        <v>0</v>
      </c>
      <c r="R66" s="164"/>
      <c r="S66" s="164"/>
      <c r="T66" s="165"/>
      <c r="U66" s="159"/>
      <c r="V66" s="159">
        <f>SUM(V67:V69)</f>
        <v>0</v>
      </c>
      <c r="W66" s="159"/>
      <c r="X66" s="159"/>
      <c r="Y66" s="159"/>
      <c r="AG66" t="s">
        <v>143</v>
      </c>
    </row>
    <row r="67" spans="1:60" outlineLevel="1" x14ac:dyDescent="0.2">
      <c r="A67" s="174">
        <v>28</v>
      </c>
      <c r="B67" s="175" t="s">
        <v>221</v>
      </c>
      <c r="C67" s="183" t="s">
        <v>420</v>
      </c>
      <c r="D67" s="176" t="s">
        <v>145</v>
      </c>
      <c r="E67" s="177">
        <v>1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15</v>
      </c>
      <c r="M67" s="179">
        <f>G67*(1+L67/100)</f>
        <v>0</v>
      </c>
      <c r="N67" s="177">
        <v>0</v>
      </c>
      <c r="O67" s="177">
        <f>ROUND(E67*N67,2)</f>
        <v>0</v>
      </c>
      <c r="P67" s="177">
        <v>0</v>
      </c>
      <c r="Q67" s="177">
        <f>ROUND(E67*P67,2)</f>
        <v>0</v>
      </c>
      <c r="R67" s="179"/>
      <c r="S67" s="179" t="s">
        <v>146</v>
      </c>
      <c r="T67" s="180" t="s">
        <v>147</v>
      </c>
      <c r="U67" s="158">
        <v>0</v>
      </c>
      <c r="V67" s="158">
        <f>ROUND(E67*U67,2)</f>
        <v>0</v>
      </c>
      <c r="W67" s="158"/>
      <c r="X67" s="158" t="s">
        <v>148</v>
      </c>
      <c r="Y67" s="158" t="s">
        <v>149</v>
      </c>
      <c r="Z67" s="148"/>
      <c r="AA67" s="148"/>
      <c r="AB67" s="148"/>
      <c r="AC67" s="148"/>
      <c r="AD67" s="148"/>
      <c r="AE67" s="148"/>
      <c r="AF67" s="148"/>
      <c r="AG67" s="148" t="s">
        <v>150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4">
        <v>29</v>
      </c>
      <c r="B68" s="175" t="s">
        <v>225</v>
      </c>
      <c r="C68" s="183" t="s">
        <v>421</v>
      </c>
      <c r="D68" s="176" t="s">
        <v>145</v>
      </c>
      <c r="E68" s="177">
        <v>1</v>
      </c>
      <c r="F68" s="178"/>
      <c r="G68" s="179">
        <f>ROUND(E68*F68,2)</f>
        <v>0</v>
      </c>
      <c r="H68" s="178"/>
      <c r="I68" s="179">
        <f>ROUND(E68*H68,2)</f>
        <v>0</v>
      </c>
      <c r="J68" s="178"/>
      <c r="K68" s="179">
        <f>ROUND(E68*J68,2)</f>
        <v>0</v>
      </c>
      <c r="L68" s="179">
        <v>15</v>
      </c>
      <c r="M68" s="179">
        <f>G68*(1+L68/100)</f>
        <v>0</v>
      </c>
      <c r="N68" s="177">
        <v>0</v>
      </c>
      <c r="O68" s="177">
        <f>ROUND(E68*N68,2)</f>
        <v>0</v>
      </c>
      <c r="P68" s="177">
        <v>0</v>
      </c>
      <c r="Q68" s="177">
        <f>ROUND(E68*P68,2)</f>
        <v>0</v>
      </c>
      <c r="R68" s="179"/>
      <c r="S68" s="179" t="s">
        <v>146</v>
      </c>
      <c r="T68" s="180" t="s">
        <v>147</v>
      </c>
      <c r="U68" s="158">
        <v>0</v>
      </c>
      <c r="V68" s="158">
        <f>ROUND(E68*U68,2)</f>
        <v>0</v>
      </c>
      <c r="W68" s="158"/>
      <c r="X68" s="158" t="s">
        <v>148</v>
      </c>
      <c r="Y68" s="158" t="s">
        <v>149</v>
      </c>
      <c r="Z68" s="148"/>
      <c r="AA68" s="148"/>
      <c r="AB68" s="148"/>
      <c r="AC68" s="148"/>
      <c r="AD68" s="148"/>
      <c r="AE68" s="148"/>
      <c r="AF68" s="148"/>
      <c r="AG68" s="148" t="s">
        <v>150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4">
        <v>30</v>
      </c>
      <c r="B69" s="175" t="s">
        <v>228</v>
      </c>
      <c r="C69" s="182" t="s">
        <v>409</v>
      </c>
      <c r="D69" s="169" t="s">
        <v>358</v>
      </c>
      <c r="E69" s="170">
        <v>2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15</v>
      </c>
      <c r="M69" s="172">
        <f>G69*(1+L69/100)</f>
        <v>0</v>
      </c>
      <c r="N69" s="170">
        <v>0</v>
      </c>
      <c r="O69" s="170">
        <f>ROUND(E69*N69,2)</f>
        <v>0</v>
      </c>
      <c r="P69" s="170">
        <v>0</v>
      </c>
      <c r="Q69" s="170">
        <f>ROUND(E69*P69,2)</f>
        <v>0</v>
      </c>
      <c r="R69" s="172"/>
      <c r="S69" s="172" t="s">
        <v>146</v>
      </c>
      <c r="T69" s="173" t="s">
        <v>147</v>
      </c>
      <c r="U69" s="158">
        <v>0</v>
      </c>
      <c r="V69" s="158">
        <f>ROUND(E69*U69,2)</f>
        <v>0</v>
      </c>
      <c r="W69" s="158"/>
      <c r="X69" s="158" t="s">
        <v>204</v>
      </c>
      <c r="Y69" s="158" t="s">
        <v>149</v>
      </c>
      <c r="Z69" s="148"/>
      <c r="AA69" s="148"/>
      <c r="AB69" s="148"/>
      <c r="AC69" s="148"/>
      <c r="AD69" s="148"/>
      <c r="AE69" s="148"/>
      <c r="AF69" s="148"/>
      <c r="AG69" s="148" t="s">
        <v>205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x14ac:dyDescent="0.2">
      <c r="A70" s="3"/>
      <c r="B70" s="4"/>
      <c r="C70" s="184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v>15</v>
      </c>
      <c r="AF70">
        <v>21</v>
      </c>
      <c r="AG70" t="s">
        <v>128</v>
      </c>
    </row>
    <row r="71" spans="1:60" x14ac:dyDescent="0.2">
      <c r="A71" s="151"/>
      <c r="B71" s="152" t="s">
        <v>29</v>
      </c>
      <c r="C71" s="185"/>
      <c r="D71" s="153"/>
      <c r="E71" s="154"/>
      <c r="F71" s="154"/>
      <c r="G71" s="166">
        <f>G8+G23+G34+G53+G66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f>SUMIF(L7:L69,AE70,G7:G69)</f>
        <v>0</v>
      </c>
      <c r="AF71">
        <f>SUMIF(L7:L69,AF70,G7:G69)</f>
        <v>0</v>
      </c>
      <c r="AG71" t="s">
        <v>385</v>
      </c>
    </row>
    <row r="72" spans="1:60" x14ac:dyDescent="0.2">
      <c r="C72" s="186"/>
      <c r="D72" s="10"/>
      <c r="AG72" t="s">
        <v>386</v>
      </c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</sheetData>
  <sheetProtection algorithmName="SHA-512" hashValue="KScOnm/dCSGq69QN020uJkRU6rrZRjmMp9m82mnUty5vJnO4rMGXv6ezMaDzOvsv9yuQqEvDXPtM+XvqQEIDNg==" saltValue="RTbdCBwk9/X7gUo9089T9Q==" spinCount="100000" sheet="1" formatRows="0"/>
  <mergeCells count="31">
    <mergeCell ref="C27:G27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2:G22"/>
    <mergeCell ref="C25:G25"/>
    <mergeCell ref="C20:G20"/>
    <mergeCell ref="C55:G55"/>
    <mergeCell ref="C29:G29"/>
    <mergeCell ref="C31:G31"/>
    <mergeCell ref="C33:G33"/>
    <mergeCell ref="C36:G36"/>
    <mergeCell ref="C38:G38"/>
    <mergeCell ref="C40:G40"/>
    <mergeCell ref="C42:G42"/>
    <mergeCell ref="C44:G44"/>
    <mergeCell ref="C48:G48"/>
    <mergeCell ref="C50:G50"/>
    <mergeCell ref="C52:G52"/>
    <mergeCell ref="C46:G46"/>
    <mergeCell ref="C57:G57"/>
    <mergeCell ref="C59:G59"/>
    <mergeCell ref="C61:G61"/>
    <mergeCell ref="C63:G63"/>
    <mergeCell ref="C65:G65"/>
  </mergeCells>
  <phoneticPr fontId="16" type="noConversion"/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28" activePane="bottomLeft" state="frozen"/>
      <selection pane="bottomLeft" activeCell="G32" sqref="G32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855468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115</v>
      </c>
      <c r="B1" s="248"/>
      <c r="C1" s="248"/>
      <c r="D1" s="248"/>
      <c r="E1" s="248"/>
      <c r="F1" s="248"/>
      <c r="G1" s="248"/>
      <c r="AG1" t="s">
        <v>116</v>
      </c>
    </row>
    <row r="2" spans="1:60" ht="25.15" customHeight="1" x14ac:dyDescent="0.2">
      <c r="A2" s="50" t="s">
        <v>7</v>
      </c>
      <c r="B2" s="49" t="s">
        <v>43</v>
      </c>
      <c r="C2" s="249" t="s">
        <v>44</v>
      </c>
      <c r="D2" s="250"/>
      <c r="E2" s="250"/>
      <c r="F2" s="250"/>
      <c r="G2" s="251"/>
      <c r="AG2" t="s">
        <v>117</v>
      </c>
    </row>
    <row r="3" spans="1:60" ht="25.15" customHeight="1" x14ac:dyDescent="0.2">
      <c r="A3" s="50" t="s">
        <v>8</v>
      </c>
      <c r="B3" s="49" t="s">
        <v>53</v>
      </c>
      <c r="C3" s="249" t="s">
        <v>54</v>
      </c>
      <c r="D3" s="250"/>
      <c r="E3" s="250"/>
      <c r="F3" s="250"/>
      <c r="G3" s="251"/>
      <c r="AC3" s="122" t="s">
        <v>117</v>
      </c>
      <c r="AG3" t="s">
        <v>118</v>
      </c>
    </row>
    <row r="4" spans="1:60" ht="25.15" customHeight="1" x14ac:dyDescent="0.2">
      <c r="A4" s="141" t="s">
        <v>9</v>
      </c>
      <c r="B4" s="142" t="s">
        <v>65</v>
      </c>
      <c r="C4" s="252" t="s">
        <v>66</v>
      </c>
      <c r="D4" s="253"/>
      <c r="E4" s="253"/>
      <c r="F4" s="253"/>
      <c r="G4" s="254"/>
      <c r="AG4" t="s">
        <v>119</v>
      </c>
    </row>
    <row r="5" spans="1:60" x14ac:dyDescent="0.2">
      <c r="D5" s="10"/>
    </row>
    <row r="6" spans="1:60" ht="38.25" x14ac:dyDescent="0.2">
      <c r="A6" s="144" t="s">
        <v>120</v>
      </c>
      <c r="B6" s="146" t="s">
        <v>121</v>
      </c>
      <c r="C6" s="146" t="s">
        <v>122</v>
      </c>
      <c r="D6" s="145" t="s">
        <v>123</v>
      </c>
      <c r="E6" s="144" t="s">
        <v>124</v>
      </c>
      <c r="F6" s="143" t="s">
        <v>125</v>
      </c>
      <c r="G6" s="144" t="s">
        <v>29</v>
      </c>
      <c r="H6" s="147" t="s">
        <v>30</v>
      </c>
      <c r="I6" s="147" t="s">
        <v>126</v>
      </c>
      <c r="J6" s="147" t="s">
        <v>31</v>
      </c>
      <c r="K6" s="147" t="s">
        <v>127</v>
      </c>
      <c r="L6" s="147" t="s">
        <v>128</v>
      </c>
      <c r="M6" s="147" t="s">
        <v>129</v>
      </c>
      <c r="N6" s="147" t="s">
        <v>130</v>
      </c>
      <c r="O6" s="147" t="s">
        <v>131</v>
      </c>
      <c r="P6" s="147" t="s">
        <v>132</v>
      </c>
      <c r="Q6" s="147" t="s">
        <v>133</v>
      </c>
      <c r="R6" s="147" t="s">
        <v>134</v>
      </c>
      <c r="S6" s="147" t="s">
        <v>135</v>
      </c>
      <c r="T6" s="147" t="s">
        <v>136</v>
      </c>
      <c r="U6" s="147" t="s">
        <v>137</v>
      </c>
      <c r="V6" s="147" t="s">
        <v>138</v>
      </c>
      <c r="W6" s="147" t="s">
        <v>139</v>
      </c>
      <c r="X6" s="147" t="s">
        <v>140</v>
      </c>
      <c r="Y6" s="147" t="s">
        <v>141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0" t="s">
        <v>142</v>
      </c>
      <c r="B8" s="161" t="s">
        <v>82</v>
      </c>
      <c r="C8" s="181" t="s">
        <v>83</v>
      </c>
      <c r="D8" s="162"/>
      <c r="E8" s="163"/>
      <c r="F8" s="164"/>
      <c r="G8" s="164">
        <f>SUMIF(AG9:AG16,"&lt;&gt;NOR",G9:G16)</f>
        <v>0</v>
      </c>
      <c r="H8" s="164"/>
      <c r="I8" s="164">
        <f>SUM(I9:I16)</f>
        <v>0</v>
      </c>
      <c r="J8" s="164"/>
      <c r="K8" s="164">
        <f>SUM(K9:K16)</f>
        <v>0</v>
      </c>
      <c r="L8" s="164"/>
      <c r="M8" s="164">
        <f>SUM(M9:M16)</f>
        <v>0</v>
      </c>
      <c r="N8" s="163"/>
      <c r="O8" s="163">
        <f>SUM(O9:O16)</f>
        <v>0</v>
      </c>
      <c r="P8" s="163"/>
      <c r="Q8" s="163">
        <f>SUM(Q9:Q16)</f>
        <v>0</v>
      </c>
      <c r="R8" s="164"/>
      <c r="S8" s="164"/>
      <c r="T8" s="165"/>
      <c r="U8" s="159"/>
      <c r="V8" s="159">
        <f>SUM(V9:V16)</f>
        <v>130.27000000000001</v>
      </c>
      <c r="W8" s="159"/>
      <c r="X8" s="159"/>
      <c r="Y8" s="159"/>
      <c r="AG8" t="s">
        <v>143</v>
      </c>
    </row>
    <row r="9" spans="1:60" outlineLevel="1" x14ac:dyDescent="0.2">
      <c r="A9" s="174">
        <v>1</v>
      </c>
      <c r="B9" s="175" t="s">
        <v>444</v>
      </c>
      <c r="C9" s="183" t="s">
        <v>445</v>
      </c>
      <c r="D9" s="176" t="s">
        <v>145</v>
      </c>
      <c r="E9" s="177">
        <v>2</v>
      </c>
      <c r="F9" s="178"/>
      <c r="G9" s="179">
        <f t="shared" ref="G9:G16" si="0">ROUND(E9*F9,2)</f>
        <v>0</v>
      </c>
      <c r="H9" s="178"/>
      <c r="I9" s="179">
        <f t="shared" ref="I9:I16" si="1">ROUND(E9*H9,2)</f>
        <v>0</v>
      </c>
      <c r="J9" s="178"/>
      <c r="K9" s="179">
        <f t="shared" ref="K9:K16" si="2">ROUND(E9*J9,2)</f>
        <v>0</v>
      </c>
      <c r="L9" s="179">
        <v>15</v>
      </c>
      <c r="M9" s="179">
        <f t="shared" ref="M9:M16" si="3">G9*(1+L9/100)</f>
        <v>0</v>
      </c>
      <c r="N9" s="177">
        <v>0</v>
      </c>
      <c r="O9" s="177">
        <f t="shared" ref="O9:O16" si="4">ROUND(E9*N9,2)</f>
        <v>0</v>
      </c>
      <c r="P9" s="177">
        <v>0</v>
      </c>
      <c r="Q9" s="177">
        <f t="shared" ref="Q9:Q16" si="5">ROUND(E9*P9,2)</f>
        <v>0</v>
      </c>
      <c r="R9" s="179"/>
      <c r="S9" s="179" t="s">
        <v>146</v>
      </c>
      <c r="T9" s="180" t="s">
        <v>147</v>
      </c>
      <c r="U9" s="158">
        <v>0</v>
      </c>
      <c r="V9" s="158">
        <f t="shared" ref="V9:V16" si="6">ROUND(E9*U9,2)</f>
        <v>0</v>
      </c>
      <c r="W9" s="158"/>
      <c r="X9" s="158" t="s">
        <v>204</v>
      </c>
      <c r="Y9" s="158" t="s">
        <v>149</v>
      </c>
      <c r="Z9" s="148"/>
      <c r="AA9" s="148"/>
      <c r="AB9" s="148"/>
      <c r="AC9" s="148"/>
      <c r="AD9" s="148"/>
      <c r="AE9" s="148"/>
      <c r="AF9" s="148"/>
      <c r="AG9" s="148" t="s">
        <v>205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4">
        <v>2</v>
      </c>
      <c r="B10" s="175" t="s">
        <v>446</v>
      </c>
      <c r="C10" s="183" t="s">
        <v>447</v>
      </c>
      <c r="D10" s="176" t="s">
        <v>448</v>
      </c>
      <c r="E10" s="177">
        <v>2</v>
      </c>
      <c r="F10" s="178"/>
      <c r="G10" s="179">
        <f t="shared" si="0"/>
        <v>0</v>
      </c>
      <c r="H10" s="178"/>
      <c r="I10" s="179">
        <f t="shared" si="1"/>
        <v>0</v>
      </c>
      <c r="J10" s="178"/>
      <c r="K10" s="179">
        <f t="shared" si="2"/>
        <v>0</v>
      </c>
      <c r="L10" s="179">
        <v>15</v>
      </c>
      <c r="M10" s="179">
        <f t="shared" si="3"/>
        <v>0</v>
      </c>
      <c r="N10" s="177">
        <v>0</v>
      </c>
      <c r="O10" s="177">
        <f t="shared" si="4"/>
        <v>0</v>
      </c>
      <c r="P10" s="177">
        <v>0</v>
      </c>
      <c r="Q10" s="177">
        <f t="shared" si="5"/>
        <v>0</v>
      </c>
      <c r="R10" s="179" t="s">
        <v>449</v>
      </c>
      <c r="S10" s="179" t="s">
        <v>450</v>
      </c>
      <c r="T10" s="180" t="s">
        <v>450</v>
      </c>
      <c r="U10" s="158">
        <v>2.1000000000000001E-2</v>
      </c>
      <c r="V10" s="158">
        <f t="shared" si="6"/>
        <v>0.04</v>
      </c>
      <c r="W10" s="158"/>
      <c r="X10" s="158" t="s">
        <v>204</v>
      </c>
      <c r="Y10" s="158" t="s">
        <v>149</v>
      </c>
      <c r="Z10" s="148"/>
      <c r="AA10" s="148"/>
      <c r="AB10" s="148"/>
      <c r="AC10" s="148"/>
      <c r="AD10" s="148"/>
      <c r="AE10" s="148"/>
      <c r="AF10" s="148"/>
      <c r="AG10" s="148" t="s">
        <v>205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4">
        <v>3</v>
      </c>
      <c r="B11" s="175" t="s">
        <v>451</v>
      </c>
      <c r="C11" s="183" t="s">
        <v>452</v>
      </c>
      <c r="D11" s="176" t="s">
        <v>448</v>
      </c>
      <c r="E11" s="177">
        <v>320</v>
      </c>
      <c r="F11" s="178"/>
      <c r="G11" s="179">
        <f t="shared" si="0"/>
        <v>0</v>
      </c>
      <c r="H11" s="178"/>
      <c r="I11" s="179">
        <f t="shared" si="1"/>
        <v>0</v>
      </c>
      <c r="J11" s="178"/>
      <c r="K11" s="179">
        <f t="shared" si="2"/>
        <v>0</v>
      </c>
      <c r="L11" s="179">
        <v>15</v>
      </c>
      <c r="M11" s="179">
        <f t="shared" si="3"/>
        <v>0</v>
      </c>
      <c r="N11" s="177">
        <v>0</v>
      </c>
      <c r="O11" s="177">
        <f t="shared" si="4"/>
        <v>0</v>
      </c>
      <c r="P11" s="177">
        <v>0</v>
      </c>
      <c r="Q11" s="177">
        <f t="shared" si="5"/>
        <v>0</v>
      </c>
      <c r="R11" s="179" t="s">
        <v>449</v>
      </c>
      <c r="S11" s="179" t="s">
        <v>450</v>
      </c>
      <c r="T11" s="180" t="s">
        <v>450</v>
      </c>
      <c r="U11" s="158">
        <v>0.31117</v>
      </c>
      <c r="V11" s="158">
        <f t="shared" si="6"/>
        <v>99.57</v>
      </c>
      <c r="W11" s="158"/>
      <c r="X11" s="158" t="s">
        <v>204</v>
      </c>
      <c r="Y11" s="158" t="s">
        <v>149</v>
      </c>
      <c r="Z11" s="148"/>
      <c r="AA11" s="148"/>
      <c r="AB11" s="148"/>
      <c r="AC11" s="148"/>
      <c r="AD11" s="148"/>
      <c r="AE11" s="148"/>
      <c r="AF11" s="148"/>
      <c r="AG11" s="148" t="s">
        <v>205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4">
        <v>4</v>
      </c>
      <c r="B12" s="175" t="s">
        <v>453</v>
      </c>
      <c r="C12" s="183" t="s">
        <v>454</v>
      </c>
      <c r="D12" s="176" t="s">
        <v>455</v>
      </c>
      <c r="E12" s="177">
        <v>0.3</v>
      </c>
      <c r="F12" s="178"/>
      <c r="G12" s="179">
        <f t="shared" si="0"/>
        <v>0</v>
      </c>
      <c r="H12" s="178"/>
      <c r="I12" s="179">
        <f t="shared" si="1"/>
        <v>0</v>
      </c>
      <c r="J12" s="178"/>
      <c r="K12" s="179">
        <f t="shared" si="2"/>
        <v>0</v>
      </c>
      <c r="L12" s="179">
        <v>15</v>
      </c>
      <c r="M12" s="179">
        <f t="shared" si="3"/>
        <v>0</v>
      </c>
      <c r="N12" s="177">
        <v>0</v>
      </c>
      <c r="O12" s="177">
        <f t="shared" si="4"/>
        <v>0</v>
      </c>
      <c r="P12" s="177">
        <v>0</v>
      </c>
      <c r="Q12" s="177">
        <f t="shared" si="5"/>
        <v>0</v>
      </c>
      <c r="R12" s="179" t="s">
        <v>449</v>
      </c>
      <c r="S12" s="179" t="s">
        <v>450</v>
      </c>
      <c r="T12" s="180" t="s">
        <v>450</v>
      </c>
      <c r="U12" s="158">
        <v>24.6675</v>
      </c>
      <c r="V12" s="158">
        <f t="shared" si="6"/>
        <v>7.4</v>
      </c>
      <c r="W12" s="158"/>
      <c r="X12" s="158" t="s">
        <v>204</v>
      </c>
      <c r="Y12" s="158" t="s">
        <v>149</v>
      </c>
      <c r="Z12" s="148"/>
      <c r="AA12" s="148"/>
      <c r="AB12" s="148"/>
      <c r="AC12" s="148"/>
      <c r="AD12" s="148"/>
      <c r="AE12" s="148"/>
      <c r="AF12" s="148"/>
      <c r="AG12" s="148" t="s">
        <v>205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4">
        <v>5</v>
      </c>
      <c r="B13" s="175" t="s">
        <v>456</v>
      </c>
      <c r="C13" s="183" t="s">
        <v>457</v>
      </c>
      <c r="D13" s="176" t="s">
        <v>448</v>
      </c>
      <c r="E13" s="177">
        <v>2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15</v>
      </c>
      <c r="M13" s="179">
        <f t="shared" si="3"/>
        <v>0</v>
      </c>
      <c r="N13" s="177">
        <v>0</v>
      </c>
      <c r="O13" s="177">
        <f t="shared" si="4"/>
        <v>0</v>
      </c>
      <c r="P13" s="177">
        <v>0</v>
      </c>
      <c r="Q13" s="177">
        <f t="shared" si="5"/>
        <v>0</v>
      </c>
      <c r="R13" s="179" t="s">
        <v>449</v>
      </c>
      <c r="S13" s="179" t="s">
        <v>450</v>
      </c>
      <c r="T13" s="180" t="s">
        <v>450</v>
      </c>
      <c r="U13" s="158">
        <v>0.18232999999999999</v>
      </c>
      <c r="V13" s="158">
        <f t="shared" si="6"/>
        <v>0.36</v>
      </c>
      <c r="W13" s="158"/>
      <c r="X13" s="158" t="s">
        <v>204</v>
      </c>
      <c r="Y13" s="158" t="s">
        <v>149</v>
      </c>
      <c r="Z13" s="148"/>
      <c r="AA13" s="148"/>
      <c r="AB13" s="148"/>
      <c r="AC13" s="148"/>
      <c r="AD13" s="148"/>
      <c r="AE13" s="148"/>
      <c r="AF13" s="148"/>
      <c r="AG13" s="148" t="s">
        <v>205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4">
        <v>6</v>
      </c>
      <c r="B14" s="175" t="s">
        <v>458</v>
      </c>
      <c r="C14" s="183" t="s">
        <v>459</v>
      </c>
      <c r="D14" s="176" t="s">
        <v>145</v>
      </c>
      <c r="E14" s="177">
        <v>2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15</v>
      </c>
      <c r="M14" s="179">
        <f t="shared" si="3"/>
        <v>0</v>
      </c>
      <c r="N14" s="177">
        <v>0</v>
      </c>
      <c r="O14" s="177">
        <f t="shared" si="4"/>
        <v>0</v>
      </c>
      <c r="P14" s="177">
        <v>0</v>
      </c>
      <c r="Q14" s="177">
        <f t="shared" si="5"/>
        <v>0</v>
      </c>
      <c r="R14" s="179"/>
      <c r="S14" s="179" t="s">
        <v>146</v>
      </c>
      <c r="T14" s="180" t="s">
        <v>147</v>
      </c>
      <c r="U14" s="158">
        <v>0</v>
      </c>
      <c r="V14" s="158">
        <f t="shared" si="6"/>
        <v>0</v>
      </c>
      <c r="W14" s="158"/>
      <c r="X14" s="158" t="s">
        <v>204</v>
      </c>
      <c r="Y14" s="158" t="s">
        <v>149</v>
      </c>
      <c r="Z14" s="148"/>
      <c r="AA14" s="148"/>
      <c r="AB14" s="148"/>
      <c r="AC14" s="148"/>
      <c r="AD14" s="148"/>
      <c r="AE14" s="148"/>
      <c r="AF14" s="148"/>
      <c r="AG14" s="148" t="s">
        <v>205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74">
        <v>7</v>
      </c>
      <c r="B15" s="175" t="s">
        <v>460</v>
      </c>
      <c r="C15" s="183" t="s">
        <v>501</v>
      </c>
      <c r="D15" s="176" t="s">
        <v>223</v>
      </c>
      <c r="E15" s="177">
        <v>122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15</v>
      </c>
      <c r="M15" s="179">
        <f t="shared" si="3"/>
        <v>0</v>
      </c>
      <c r="N15" s="177">
        <v>0</v>
      </c>
      <c r="O15" s="177">
        <f t="shared" si="4"/>
        <v>0</v>
      </c>
      <c r="P15" s="177">
        <v>0</v>
      </c>
      <c r="Q15" s="177">
        <f t="shared" si="5"/>
        <v>0</v>
      </c>
      <c r="R15" s="179"/>
      <c r="S15" s="179" t="s">
        <v>146</v>
      </c>
      <c r="T15" s="180" t="s">
        <v>147</v>
      </c>
      <c r="U15" s="158">
        <v>0</v>
      </c>
      <c r="V15" s="158">
        <f t="shared" si="6"/>
        <v>0</v>
      </c>
      <c r="W15" s="158"/>
      <c r="X15" s="158" t="s">
        <v>204</v>
      </c>
      <c r="Y15" s="158" t="s">
        <v>149</v>
      </c>
      <c r="Z15" s="148"/>
      <c r="AA15" s="148"/>
      <c r="AB15" s="148"/>
      <c r="AC15" s="148"/>
      <c r="AD15" s="148"/>
      <c r="AE15" s="148"/>
      <c r="AF15" s="148"/>
      <c r="AG15" s="148" t="s">
        <v>205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4">
        <v>8</v>
      </c>
      <c r="B16" s="175" t="s">
        <v>461</v>
      </c>
      <c r="C16" s="183" t="s">
        <v>462</v>
      </c>
      <c r="D16" s="176" t="s">
        <v>448</v>
      </c>
      <c r="E16" s="177">
        <v>324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15</v>
      </c>
      <c r="M16" s="179">
        <f t="shared" si="3"/>
        <v>0</v>
      </c>
      <c r="N16" s="177">
        <v>0</v>
      </c>
      <c r="O16" s="177">
        <f t="shared" si="4"/>
        <v>0</v>
      </c>
      <c r="P16" s="177">
        <v>0</v>
      </c>
      <c r="Q16" s="177">
        <f t="shared" si="5"/>
        <v>0</v>
      </c>
      <c r="R16" s="179" t="s">
        <v>449</v>
      </c>
      <c r="S16" s="179" t="s">
        <v>450</v>
      </c>
      <c r="T16" s="180" t="s">
        <v>450</v>
      </c>
      <c r="U16" s="158">
        <v>7.0669999999999997E-2</v>
      </c>
      <c r="V16" s="158">
        <f t="shared" si="6"/>
        <v>22.9</v>
      </c>
      <c r="W16" s="158"/>
      <c r="X16" s="158" t="s">
        <v>204</v>
      </c>
      <c r="Y16" s="158" t="s">
        <v>149</v>
      </c>
      <c r="Z16" s="148"/>
      <c r="AA16" s="148"/>
      <c r="AB16" s="148"/>
      <c r="AC16" s="148"/>
      <c r="AD16" s="148"/>
      <c r="AE16" s="148"/>
      <c r="AF16" s="148"/>
      <c r="AG16" s="148" t="s">
        <v>205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">
      <c r="A17" s="160" t="s">
        <v>142</v>
      </c>
      <c r="B17" s="161" t="s">
        <v>84</v>
      </c>
      <c r="C17" s="181" t="s">
        <v>85</v>
      </c>
      <c r="D17" s="162"/>
      <c r="E17" s="163"/>
      <c r="F17" s="164"/>
      <c r="G17" s="164">
        <f>SUMIF(AG18:AG24,"&lt;&gt;NOR",G18:G24)</f>
        <v>0</v>
      </c>
      <c r="H17" s="164"/>
      <c r="I17" s="164">
        <f>SUM(I18:I24)</f>
        <v>0</v>
      </c>
      <c r="J17" s="164"/>
      <c r="K17" s="164">
        <f>SUM(K18:K24)</f>
        <v>0</v>
      </c>
      <c r="L17" s="164"/>
      <c r="M17" s="164">
        <f>SUM(M18:M24)</f>
        <v>0</v>
      </c>
      <c r="N17" s="163"/>
      <c r="O17" s="163">
        <f>SUM(O18:O24)</f>
        <v>0</v>
      </c>
      <c r="P17" s="163"/>
      <c r="Q17" s="163">
        <f>SUM(Q18:Q24)</f>
        <v>0</v>
      </c>
      <c r="R17" s="164"/>
      <c r="S17" s="164"/>
      <c r="T17" s="165"/>
      <c r="U17" s="159"/>
      <c r="V17" s="159">
        <f>SUM(V18:V24)</f>
        <v>0</v>
      </c>
      <c r="W17" s="159"/>
      <c r="X17" s="159"/>
      <c r="Y17" s="159"/>
      <c r="AG17" t="s">
        <v>143</v>
      </c>
    </row>
    <row r="18" spans="1:60" outlineLevel="1" x14ac:dyDescent="0.2">
      <c r="A18" s="174">
        <v>9</v>
      </c>
      <c r="B18" s="175" t="s">
        <v>463</v>
      </c>
      <c r="C18" s="183" t="s">
        <v>464</v>
      </c>
      <c r="D18" s="176" t="s">
        <v>145</v>
      </c>
      <c r="E18" s="177">
        <v>2</v>
      </c>
      <c r="F18" s="178"/>
      <c r="G18" s="179">
        <f t="shared" ref="G18:G24" si="7">ROUND(E18*F18,2)</f>
        <v>0</v>
      </c>
      <c r="H18" s="178"/>
      <c r="I18" s="179">
        <f t="shared" ref="I18:I24" si="8">ROUND(E18*H18,2)</f>
        <v>0</v>
      </c>
      <c r="J18" s="178"/>
      <c r="K18" s="179">
        <f t="shared" ref="K18:K24" si="9">ROUND(E18*J18,2)</f>
        <v>0</v>
      </c>
      <c r="L18" s="179">
        <v>15</v>
      </c>
      <c r="M18" s="179">
        <f t="shared" ref="M18:M24" si="10">G18*(1+L18/100)</f>
        <v>0</v>
      </c>
      <c r="N18" s="177">
        <v>0</v>
      </c>
      <c r="O18" s="177">
        <f t="shared" ref="O18:O24" si="11">ROUND(E18*N18,2)</f>
        <v>0</v>
      </c>
      <c r="P18" s="177">
        <v>0</v>
      </c>
      <c r="Q18" s="177">
        <f t="shared" ref="Q18:Q24" si="12">ROUND(E18*P18,2)</f>
        <v>0</v>
      </c>
      <c r="R18" s="179"/>
      <c r="S18" s="179" t="s">
        <v>146</v>
      </c>
      <c r="T18" s="180" t="s">
        <v>147</v>
      </c>
      <c r="U18" s="158">
        <v>0</v>
      </c>
      <c r="V18" s="158">
        <f t="shared" ref="V18:V24" si="13">ROUND(E18*U18,2)</f>
        <v>0</v>
      </c>
      <c r="W18" s="158"/>
      <c r="X18" s="158" t="s">
        <v>148</v>
      </c>
      <c r="Y18" s="158" t="s">
        <v>149</v>
      </c>
      <c r="Z18" s="148"/>
      <c r="AA18" s="148"/>
      <c r="AB18" s="148"/>
      <c r="AC18" s="148"/>
      <c r="AD18" s="148"/>
      <c r="AE18" s="148"/>
      <c r="AF18" s="148"/>
      <c r="AG18" s="148" t="s">
        <v>150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74">
        <v>10</v>
      </c>
      <c r="B19" s="175" t="s">
        <v>465</v>
      </c>
      <c r="C19" s="183" t="s">
        <v>466</v>
      </c>
      <c r="D19" s="176" t="s">
        <v>145</v>
      </c>
      <c r="E19" s="177">
        <v>2</v>
      </c>
      <c r="F19" s="178"/>
      <c r="G19" s="179">
        <f t="shared" si="7"/>
        <v>0</v>
      </c>
      <c r="H19" s="178"/>
      <c r="I19" s="179">
        <f t="shared" si="8"/>
        <v>0</v>
      </c>
      <c r="J19" s="178"/>
      <c r="K19" s="179">
        <f t="shared" si="9"/>
        <v>0</v>
      </c>
      <c r="L19" s="179">
        <v>15</v>
      </c>
      <c r="M19" s="179">
        <f t="shared" si="10"/>
        <v>0</v>
      </c>
      <c r="N19" s="177">
        <v>0</v>
      </c>
      <c r="O19" s="177">
        <f t="shared" si="11"/>
        <v>0</v>
      </c>
      <c r="P19" s="177">
        <v>0</v>
      </c>
      <c r="Q19" s="177">
        <f t="shared" si="12"/>
        <v>0</v>
      </c>
      <c r="R19" s="179"/>
      <c r="S19" s="179" t="s">
        <v>146</v>
      </c>
      <c r="T19" s="180" t="s">
        <v>147</v>
      </c>
      <c r="U19" s="158">
        <v>0</v>
      </c>
      <c r="V19" s="158">
        <f t="shared" si="13"/>
        <v>0</v>
      </c>
      <c r="W19" s="158"/>
      <c r="X19" s="158" t="s">
        <v>204</v>
      </c>
      <c r="Y19" s="158" t="s">
        <v>149</v>
      </c>
      <c r="Z19" s="148"/>
      <c r="AA19" s="148"/>
      <c r="AB19" s="148"/>
      <c r="AC19" s="148"/>
      <c r="AD19" s="148"/>
      <c r="AE19" s="148"/>
      <c r="AF19" s="148"/>
      <c r="AG19" s="148" t="s">
        <v>205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4">
        <v>11</v>
      </c>
      <c r="B20" s="175" t="s">
        <v>467</v>
      </c>
      <c r="C20" s="183" t="s">
        <v>468</v>
      </c>
      <c r="D20" s="176" t="s">
        <v>455</v>
      </c>
      <c r="E20" s="177">
        <v>0.3</v>
      </c>
      <c r="F20" s="178"/>
      <c r="G20" s="179">
        <f t="shared" si="7"/>
        <v>0</v>
      </c>
      <c r="H20" s="178"/>
      <c r="I20" s="179">
        <f t="shared" si="8"/>
        <v>0</v>
      </c>
      <c r="J20" s="178"/>
      <c r="K20" s="179">
        <f t="shared" si="9"/>
        <v>0</v>
      </c>
      <c r="L20" s="179">
        <v>15</v>
      </c>
      <c r="M20" s="179">
        <f t="shared" si="10"/>
        <v>0</v>
      </c>
      <c r="N20" s="177">
        <v>0</v>
      </c>
      <c r="O20" s="177">
        <f t="shared" si="11"/>
        <v>0</v>
      </c>
      <c r="P20" s="177">
        <v>0</v>
      </c>
      <c r="Q20" s="177">
        <f t="shared" si="12"/>
        <v>0</v>
      </c>
      <c r="R20" s="179"/>
      <c r="S20" s="179" t="s">
        <v>146</v>
      </c>
      <c r="T20" s="180" t="s">
        <v>147</v>
      </c>
      <c r="U20" s="158">
        <v>0</v>
      </c>
      <c r="V20" s="158">
        <f t="shared" si="13"/>
        <v>0</v>
      </c>
      <c r="W20" s="158"/>
      <c r="X20" s="158" t="s">
        <v>148</v>
      </c>
      <c r="Y20" s="158" t="s">
        <v>149</v>
      </c>
      <c r="Z20" s="148"/>
      <c r="AA20" s="148"/>
      <c r="AB20" s="148"/>
      <c r="AC20" s="148"/>
      <c r="AD20" s="148"/>
      <c r="AE20" s="148"/>
      <c r="AF20" s="148"/>
      <c r="AG20" s="148" t="s">
        <v>150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4">
        <v>12</v>
      </c>
      <c r="B21" s="175" t="s">
        <v>469</v>
      </c>
      <c r="C21" s="183" t="s">
        <v>470</v>
      </c>
      <c r="D21" s="176" t="s">
        <v>145</v>
      </c>
      <c r="E21" s="177">
        <v>324</v>
      </c>
      <c r="F21" s="178"/>
      <c r="G21" s="179">
        <f t="shared" si="7"/>
        <v>0</v>
      </c>
      <c r="H21" s="178"/>
      <c r="I21" s="179">
        <f t="shared" si="8"/>
        <v>0</v>
      </c>
      <c r="J21" s="178"/>
      <c r="K21" s="179">
        <f t="shared" si="9"/>
        <v>0</v>
      </c>
      <c r="L21" s="179">
        <v>15</v>
      </c>
      <c r="M21" s="179">
        <f t="shared" si="10"/>
        <v>0</v>
      </c>
      <c r="N21" s="177">
        <v>0</v>
      </c>
      <c r="O21" s="177">
        <f t="shared" si="11"/>
        <v>0</v>
      </c>
      <c r="P21" s="177">
        <v>0</v>
      </c>
      <c r="Q21" s="177">
        <f t="shared" si="12"/>
        <v>0</v>
      </c>
      <c r="R21" s="179"/>
      <c r="S21" s="179" t="s">
        <v>146</v>
      </c>
      <c r="T21" s="180" t="s">
        <v>147</v>
      </c>
      <c r="U21" s="158">
        <v>0</v>
      </c>
      <c r="V21" s="158">
        <f t="shared" si="13"/>
        <v>0</v>
      </c>
      <c r="W21" s="158"/>
      <c r="X21" s="158" t="s">
        <v>148</v>
      </c>
      <c r="Y21" s="158" t="s">
        <v>149</v>
      </c>
      <c r="Z21" s="148"/>
      <c r="AA21" s="148"/>
      <c r="AB21" s="148"/>
      <c r="AC21" s="148"/>
      <c r="AD21" s="148"/>
      <c r="AE21" s="148"/>
      <c r="AF21" s="148"/>
      <c r="AG21" s="148" t="s">
        <v>150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4">
        <v>13</v>
      </c>
      <c r="B22" s="175" t="s">
        <v>471</v>
      </c>
      <c r="C22" s="183" t="s">
        <v>472</v>
      </c>
      <c r="D22" s="176" t="s">
        <v>145</v>
      </c>
      <c r="E22" s="177">
        <v>2</v>
      </c>
      <c r="F22" s="178"/>
      <c r="G22" s="179">
        <f t="shared" si="7"/>
        <v>0</v>
      </c>
      <c r="H22" s="178"/>
      <c r="I22" s="179">
        <f t="shared" si="8"/>
        <v>0</v>
      </c>
      <c r="J22" s="178"/>
      <c r="K22" s="179">
        <f t="shared" si="9"/>
        <v>0</v>
      </c>
      <c r="L22" s="179">
        <v>15</v>
      </c>
      <c r="M22" s="179">
        <f t="shared" si="10"/>
        <v>0</v>
      </c>
      <c r="N22" s="177">
        <v>0</v>
      </c>
      <c r="O22" s="177">
        <f t="shared" si="11"/>
        <v>0</v>
      </c>
      <c r="P22" s="177">
        <v>0</v>
      </c>
      <c r="Q22" s="177">
        <f t="shared" si="12"/>
        <v>0</v>
      </c>
      <c r="R22" s="179"/>
      <c r="S22" s="179" t="s">
        <v>146</v>
      </c>
      <c r="T22" s="180" t="s">
        <v>147</v>
      </c>
      <c r="U22" s="158">
        <v>0</v>
      </c>
      <c r="V22" s="158">
        <f t="shared" si="13"/>
        <v>0</v>
      </c>
      <c r="W22" s="158"/>
      <c r="X22" s="158" t="s">
        <v>148</v>
      </c>
      <c r="Y22" s="158" t="s">
        <v>149</v>
      </c>
      <c r="Z22" s="148"/>
      <c r="AA22" s="148"/>
      <c r="AB22" s="148"/>
      <c r="AC22" s="148"/>
      <c r="AD22" s="148"/>
      <c r="AE22" s="148"/>
      <c r="AF22" s="148"/>
      <c r="AG22" s="148" t="s">
        <v>150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4">
        <v>14</v>
      </c>
      <c r="B23" s="175" t="s">
        <v>473</v>
      </c>
      <c r="C23" s="183" t="s">
        <v>474</v>
      </c>
      <c r="D23" s="176" t="s">
        <v>145</v>
      </c>
      <c r="E23" s="177">
        <v>320</v>
      </c>
      <c r="F23" s="178"/>
      <c r="G23" s="179">
        <f t="shared" si="7"/>
        <v>0</v>
      </c>
      <c r="H23" s="178"/>
      <c r="I23" s="179">
        <f t="shared" si="8"/>
        <v>0</v>
      </c>
      <c r="J23" s="178"/>
      <c r="K23" s="179">
        <f t="shared" si="9"/>
        <v>0</v>
      </c>
      <c r="L23" s="179">
        <v>15</v>
      </c>
      <c r="M23" s="179">
        <f t="shared" si="10"/>
        <v>0</v>
      </c>
      <c r="N23" s="177">
        <v>0</v>
      </c>
      <c r="O23" s="177">
        <f t="shared" si="11"/>
        <v>0</v>
      </c>
      <c r="P23" s="177">
        <v>0</v>
      </c>
      <c r="Q23" s="177">
        <f t="shared" si="12"/>
        <v>0</v>
      </c>
      <c r="R23" s="179"/>
      <c r="S23" s="179" t="s">
        <v>146</v>
      </c>
      <c r="T23" s="180" t="s">
        <v>147</v>
      </c>
      <c r="U23" s="158">
        <v>0</v>
      </c>
      <c r="V23" s="158">
        <f t="shared" si="13"/>
        <v>0</v>
      </c>
      <c r="W23" s="158"/>
      <c r="X23" s="158" t="s">
        <v>148</v>
      </c>
      <c r="Y23" s="158" t="s">
        <v>149</v>
      </c>
      <c r="Z23" s="148"/>
      <c r="AA23" s="148"/>
      <c r="AB23" s="148"/>
      <c r="AC23" s="148"/>
      <c r="AD23" s="148"/>
      <c r="AE23" s="148"/>
      <c r="AF23" s="148"/>
      <c r="AG23" s="148" t="s">
        <v>150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74">
        <v>15</v>
      </c>
      <c r="B24" s="175"/>
      <c r="C24" s="183" t="s">
        <v>501</v>
      </c>
      <c r="D24" s="176" t="s">
        <v>223</v>
      </c>
      <c r="E24" s="177">
        <v>122</v>
      </c>
      <c r="F24" s="178"/>
      <c r="G24" s="179">
        <f t="shared" si="7"/>
        <v>0</v>
      </c>
      <c r="H24" s="178"/>
      <c r="I24" s="179">
        <f t="shared" si="8"/>
        <v>0</v>
      </c>
      <c r="J24" s="178"/>
      <c r="K24" s="179">
        <f t="shared" si="9"/>
        <v>0</v>
      </c>
      <c r="L24" s="179">
        <v>15</v>
      </c>
      <c r="M24" s="179">
        <f t="shared" si="10"/>
        <v>0</v>
      </c>
      <c r="N24" s="177">
        <v>0</v>
      </c>
      <c r="O24" s="177">
        <f t="shared" si="11"/>
        <v>0</v>
      </c>
      <c r="P24" s="177">
        <v>0</v>
      </c>
      <c r="Q24" s="177">
        <f t="shared" si="12"/>
        <v>0</v>
      </c>
      <c r="R24" s="179"/>
      <c r="S24" s="179" t="s">
        <v>146</v>
      </c>
      <c r="T24" s="180" t="s">
        <v>147</v>
      </c>
      <c r="U24" s="158">
        <v>0</v>
      </c>
      <c r="V24" s="158">
        <f t="shared" si="13"/>
        <v>0</v>
      </c>
      <c r="W24" s="158"/>
      <c r="X24" s="158" t="s">
        <v>148</v>
      </c>
      <c r="Y24" s="158" t="s">
        <v>149</v>
      </c>
      <c r="Z24" s="148"/>
      <c r="AA24" s="148"/>
      <c r="AB24" s="148"/>
      <c r="AC24" s="148"/>
      <c r="AD24" s="148"/>
      <c r="AE24" s="148"/>
      <c r="AF24" s="148"/>
      <c r="AG24" s="148" t="s">
        <v>150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160" t="s">
        <v>142</v>
      </c>
      <c r="B25" s="161" t="s">
        <v>86</v>
      </c>
      <c r="C25" s="181" t="s">
        <v>87</v>
      </c>
      <c r="D25" s="162"/>
      <c r="E25" s="163"/>
      <c r="F25" s="164"/>
      <c r="G25" s="164">
        <f>SUMIF(AG26:AG27,"&lt;&gt;NOR",G26:G27)</f>
        <v>0</v>
      </c>
      <c r="H25" s="164"/>
      <c r="I25" s="164">
        <f>SUM(I26:I27)</f>
        <v>0</v>
      </c>
      <c r="J25" s="164"/>
      <c r="K25" s="164">
        <f>SUM(K26:K27)</f>
        <v>0</v>
      </c>
      <c r="L25" s="164"/>
      <c r="M25" s="164">
        <f>SUM(M26:M27)</f>
        <v>0</v>
      </c>
      <c r="N25" s="163"/>
      <c r="O25" s="163">
        <f>SUM(O26:O27)</f>
        <v>0</v>
      </c>
      <c r="P25" s="163"/>
      <c r="Q25" s="163">
        <f>SUM(Q26:Q27)</f>
        <v>0</v>
      </c>
      <c r="R25" s="164"/>
      <c r="S25" s="164"/>
      <c r="T25" s="165"/>
      <c r="U25" s="159"/>
      <c r="V25" s="159">
        <f>SUM(V26:V27)</f>
        <v>0</v>
      </c>
      <c r="W25" s="159"/>
      <c r="X25" s="159"/>
      <c r="Y25" s="159"/>
      <c r="AG25" t="s">
        <v>143</v>
      </c>
    </row>
    <row r="26" spans="1:60" outlineLevel="1" x14ac:dyDescent="0.2">
      <c r="A26" s="174">
        <v>16</v>
      </c>
      <c r="B26" s="175" t="s">
        <v>53</v>
      </c>
      <c r="C26" s="183" t="s">
        <v>475</v>
      </c>
      <c r="D26" s="176" t="s">
        <v>476</v>
      </c>
      <c r="E26" s="177">
        <v>1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15</v>
      </c>
      <c r="M26" s="179">
        <f>G26*(1+L26/100)</f>
        <v>0</v>
      </c>
      <c r="N26" s="177">
        <v>0</v>
      </c>
      <c r="O26" s="177">
        <f>ROUND(E26*N26,2)</f>
        <v>0</v>
      </c>
      <c r="P26" s="177">
        <v>0</v>
      </c>
      <c r="Q26" s="177">
        <f>ROUND(E26*P26,2)</f>
        <v>0</v>
      </c>
      <c r="R26" s="179"/>
      <c r="S26" s="179" t="s">
        <v>146</v>
      </c>
      <c r="T26" s="180" t="s">
        <v>147</v>
      </c>
      <c r="U26" s="158">
        <v>0</v>
      </c>
      <c r="V26" s="158">
        <f>ROUND(E26*U26,2)</f>
        <v>0</v>
      </c>
      <c r="W26" s="158"/>
      <c r="X26" s="158" t="s">
        <v>148</v>
      </c>
      <c r="Y26" s="158" t="s">
        <v>149</v>
      </c>
      <c r="Z26" s="148"/>
      <c r="AA26" s="148"/>
      <c r="AB26" s="148"/>
      <c r="AC26" s="148"/>
      <c r="AD26" s="148"/>
      <c r="AE26" s="148"/>
      <c r="AF26" s="148"/>
      <c r="AG26" s="148" t="s">
        <v>150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4">
        <v>17</v>
      </c>
      <c r="B27" s="175" t="s">
        <v>477</v>
      </c>
      <c r="C27" s="183" t="s">
        <v>478</v>
      </c>
      <c r="D27" s="176" t="s">
        <v>145</v>
      </c>
      <c r="E27" s="177">
        <v>1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15</v>
      </c>
      <c r="M27" s="179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9"/>
      <c r="S27" s="179" t="s">
        <v>146</v>
      </c>
      <c r="T27" s="180" t="s">
        <v>147</v>
      </c>
      <c r="U27" s="158">
        <v>0</v>
      </c>
      <c r="V27" s="158">
        <f>ROUND(E27*U27,2)</f>
        <v>0</v>
      </c>
      <c r="W27" s="158"/>
      <c r="X27" s="158" t="s">
        <v>148</v>
      </c>
      <c r="Y27" s="158" t="s">
        <v>149</v>
      </c>
      <c r="Z27" s="148"/>
      <c r="AA27" s="148"/>
      <c r="AB27" s="148"/>
      <c r="AC27" s="148"/>
      <c r="AD27" s="148"/>
      <c r="AE27" s="148"/>
      <c r="AF27" s="148"/>
      <c r="AG27" s="148" t="s">
        <v>150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160" t="s">
        <v>142</v>
      </c>
      <c r="B28" s="161" t="s">
        <v>88</v>
      </c>
      <c r="C28" s="181" t="s">
        <v>89</v>
      </c>
      <c r="D28" s="162"/>
      <c r="E28" s="163"/>
      <c r="F28" s="164"/>
      <c r="G28" s="164">
        <f>SUMIF(AG29:AG35,"&lt;&gt;NOR",G29:G35)</f>
        <v>0</v>
      </c>
      <c r="H28" s="164"/>
      <c r="I28" s="164">
        <f>SUM(I29:I35)</f>
        <v>0</v>
      </c>
      <c r="J28" s="164"/>
      <c r="K28" s="164">
        <f>SUM(K29:K35)</f>
        <v>0</v>
      </c>
      <c r="L28" s="164"/>
      <c r="M28" s="164">
        <f>SUM(M29:M35)</f>
        <v>0</v>
      </c>
      <c r="N28" s="163"/>
      <c r="O28" s="163">
        <f>SUM(O29:O35)</f>
        <v>0</v>
      </c>
      <c r="P28" s="163"/>
      <c r="Q28" s="163">
        <f>SUM(Q29:Q35)</f>
        <v>0</v>
      </c>
      <c r="R28" s="164"/>
      <c r="S28" s="164"/>
      <c r="T28" s="165"/>
      <c r="U28" s="159"/>
      <c r="V28" s="159">
        <f>SUM(V29:V35)</f>
        <v>0</v>
      </c>
      <c r="W28" s="159"/>
      <c r="X28" s="159"/>
      <c r="Y28" s="159"/>
      <c r="AG28" t="s">
        <v>143</v>
      </c>
    </row>
    <row r="29" spans="1:60" outlineLevel="1" x14ac:dyDescent="0.2">
      <c r="A29" s="174">
        <v>18</v>
      </c>
      <c r="B29" s="175" t="s">
        <v>479</v>
      </c>
      <c r="C29" s="183" t="s">
        <v>480</v>
      </c>
      <c r="D29" s="176" t="s">
        <v>481</v>
      </c>
      <c r="E29" s="177">
        <v>16</v>
      </c>
      <c r="F29" s="178"/>
      <c r="G29" s="179">
        <f t="shared" ref="G29:G35" si="14">ROUND(E29*F29,2)</f>
        <v>0</v>
      </c>
      <c r="H29" s="178"/>
      <c r="I29" s="179">
        <f t="shared" ref="I29:I35" si="15">ROUND(E29*H29,2)</f>
        <v>0</v>
      </c>
      <c r="J29" s="178"/>
      <c r="K29" s="179">
        <f t="shared" ref="K29:K35" si="16">ROUND(E29*J29,2)</f>
        <v>0</v>
      </c>
      <c r="L29" s="179">
        <v>15</v>
      </c>
      <c r="M29" s="179">
        <f t="shared" ref="M29:M35" si="17">G29*(1+L29/100)</f>
        <v>0</v>
      </c>
      <c r="N29" s="177">
        <v>0</v>
      </c>
      <c r="O29" s="177">
        <f t="shared" ref="O29:O35" si="18">ROUND(E29*N29,2)</f>
        <v>0</v>
      </c>
      <c r="P29" s="177">
        <v>0</v>
      </c>
      <c r="Q29" s="177">
        <f t="shared" ref="Q29:Q35" si="19">ROUND(E29*P29,2)</f>
        <v>0</v>
      </c>
      <c r="R29" s="179"/>
      <c r="S29" s="179" t="s">
        <v>146</v>
      </c>
      <c r="T29" s="180" t="s">
        <v>147</v>
      </c>
      <c r="U29" s="158">
        <v>0</v>
      </c>
      <c r="V29" s="158">
        <f t="shared" ref="V29:V35" si="20">ROUND(E29*U29,2)</f>
        <v>0</v>
      </c>
      <c r="W29" s="158"/>
      <c r="X29" s="158" t="s">
        <v>204</v>
      </c>
      <c r="Y29" s="158" t="s">
        <v>149</v>
      </c>
      <c r="Z29" s="148"/>
      <c r="AA29" s="148"/>
      <c r="AB29" s="148"/>
      <c r="AC29" s="148"/>
      <c r="AD29" s="148"/>
      <c r="AE29" s="148"/>
      <c r="AF29" s="148"/>
      <c r="AG29" s="148" t="s">
        <v>205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4">
        <v>19</v>
      </c>
      <c r="B30" s="175" t="s">
        <v>482</v>
      </c>
      <c r="C30" s="183" t="s">
        <v>483</v>
      </c>
      <c r="D30" s="176" t="s">
        <v>481</v>
      </c>
      <c r="E30" s="177">
        <v>16</v>
      </c>
      <c r="F30" s="178"/>
      <c r="G30" s="179">
        <f t="shared" si="14"/>
        <v>0</v>
      </c>
      <c r="H30" s="178"/>
      <c r="I30" s="179">
        <f t="shared" si="15"/>
        <v>0</v>
      </c>
      <c r="J30" s="178"/>
      <c r="K30" s="179">
        <f t="shared" si="16"/>
        <v>0</v>
      </c>
      <c r="L30" s="179">
        <v>15</v>
      </c>
      <c r="M30" s="179">
        <f t="shared" si="17"/>
        <v>0</v>
      </c>
      <c r="N30" s="177">
        <v>0</v>
      </c>
      <c r="O30" s="177">
        <f t="shared" si="18"/>
        <v>0</v>
      </c>
      <c r="P30" s="177">
        <v>0</v>
      </c>
      <c r="Q30" s="177">
        <f t="shared" si="19"/>
        <v>0</v>
      </c>
      <c r="R30" s="179"/>
      <c r="S30" s="179" t="s">
        <v>146</v>
      </c>
      <c r="T30" s="180" t="s">
        <v>147</v>
      </c>
      <c r="U30" s="158">
        <v>0</v>
      </c>
      <c r="V30" s="158">
        <f t="shared" si="20"/>
        <v>0</v>
      </c>
      <c r="W30" s="158"/>
      <c r="X30" s="158" t="s">
        <v>204</v>
      </c>
      <c r="Y30" s="158" t="s">
        <v>149</v>
      </c>
      <c r="Z30" s="148"/>
      <c r="AA30" s="148"/>
      <c r="AB30" s="148"/>
      <c r="AC30" s="148"/>
      <c r="AD30" s="148"/>
      <c r="AE30" s="148"/>
      <c r="AF30" s="148"/>
      <c r="AG30" s="148" t="s">
        <v>205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4">
        <v>20</v>
      </c>
      <c r="B31" s="175" t="s">
        <v>484</v>
      </c>
      <c r="C31" s="183" t="s">
        <v>485</v>
      </c>
      <c r="D31" s="176" t="s">
        <v>481</v>
      </c>
      <c r="E31" s="177">
        <v>4</v>
      </c>
      <c r="F31" s="178"/>
      <c r="G31" s="179">
        <f t="shared" si="14"/>
        <v>0</v>
      </c>
      <c r="H31" s="178"/>
      <c r="I31" s="179">
        <f t="shared" si="15"/>
        <v>0</v>
      </c>
      <c r="J31" s="178"/>
      <c r="K31" s="179">
        <f t="shared" si="16"/>
        <v>0</v>
      </c>
      <c r="L31" s="179">
        <v>15</v>
      </c>
      <c r="M31" s="179">
        <f t="shared" si="17"/>
        <v>0</v>
      </c>
      <c r="N31" s="177">
        <v>0</v>
      </c>
      <c r="O31" s="177">
        <f t="shared" si="18"/>
        <v>0</v>
      </c>
      <c r="P31" s="177">
        <v>0</v>
      </c>
      <c r="Q31" s="177">
        <f t="shared" si="19"/>
        <v>0</v>
      </c>
      <c r="R31" s="179"/>
      <c r="S31" s="179" t="s">
        <v>146</v>
      </c>
      <c r="T31" s="180" t="s">
        <v>147</v>
      </c>
      <c r="U31" s="158">
        <v>0</v>
      </c>
      <c r="V31" s="158">
        <f t="shared" si="20"/>
        <v>0</v>
      </c>
      <c r="W31" s="158"/>
      <c r="X31" s="158" t="s">
        <v>204</v>
      </c>
      <c r="Y31" s="158" t="s">
        <v>149</v>
      </c>
      <c r="Z31" s="148"/>
      <c r="AA31" s="148"/>
      <c r="AB31" s="148"/>
      <c r="AC31" s="148"/>
      <c r="AD31" s="148"/>
      <c r="AE31" s="148"/>
      <c r="AF31" s="148"/>
      <c r="AG31" s="148" t="s">
        <v>205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4">
        <v>21</v>
      </c>
      <c r="B32" s="175" t="s">
        <v>486</v>
      </c>
      <c r="C32" s="183" t="s">
        <v>487</v>
      </c>
      <c r="D32" s="176" t="s">
        <v>481</v>
      </c>
      <c r="E32" s="177">
        <v>16</v>
      </c>
      <c r="F32" s="178"/>
      <c r="G32" s="179">
        <f t="shared" si="14"/>
        <v>0</v>
      </c>
      <c r="H32" s="178"/>
      <c r="I32" s="179">
        <f t="shared" si="15"/>
        <v>0</v>
      </c>
      <c r="J32" s="178"/>
      <c r="K32" s="179">
        <f t="shared" si="16"/>
        <v>0</v>
      </c>
      <c r="L32" s="179">
        <v>15</v>
      </c>
      <c r="M32" s="179">
        <f t="shared" si="17"/>
        <v>0</v>
      </c>
      <c r="N32" s="177">
        <v>0</v>
      </c>
      <c r="O32" s="177">
        <f t="shared" si="18"/>
        <v>0</v>
      </c>
      <c r="P32" s="177">
        <v>0</v>
      </c>
      <c r="Q32" s="177">
        <f t="shared" si="19"/>
        <v>0</v>
      </c>
      <c r="R32" s="179"/>
      <c r="S32" s="179" t="s">
        <v>146</v>
      </c>
      <c r="T32" s="180" t="s">
        <v>147</v>
      </c>
      <c r="U32" s="158">
        <v>0</v>
      </c>
      <c r="V32" s="158">
        <f t="shared" si="20"/>
        <v>0</v>
      </c>
      <c r="W32" s="158"/>
      <c r="X32" s="158" t="s">
        <v>204</v>
      </c>
      <c r="Y32" s="158" t="s">
        <v>149</v>
      </c>
      <c r="Z32" s="148"/>
      <c r="AA32" s="148"/>
      <c r="AB32" s="148"/>
      <c r="AC32" s="148"/>
      <c r="AD32" s="148"/>
      <c r="AE32" s="148"/>
      <c r="AF32" s="148"/>
      <c r="AG32" s="148" t="s">
        <v>205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4">
        <v>22</v>
      </c>
      <c r="B33" s="175" t="s">
        <v>488</v>
      </c>
      <c r="C33" s="183" t="s">
        <v>489</v>
      </c>
      <c r="D33" s="176" t="s">
        <v>481</v>
      </c>
      <c r="E33" s="177">
        <v>4</v>
      </c>
      <c r="F33" s="178"/>
      <c r="G33" s="179">
        <f t="shared" si="14"/>
        <v>0</v>
      </c>
      <c r="H33" s="178"/>
      <c r="I33" s="179">
        <f t="shared" si="15"/>
        <v>0</v>
      </c>
      <c r="J33" s="178"/>
      <c r="K33" s="179">
        <f t="shared" si="16"/>
        <v>0</v>
      </c>
      <c r="L33" s="179">
        <v>15</v>
      </c>
      <c r="M33" s="179">
        <f t="shared" si="17"/>
        <v>0</v>
      </c>
      <c r="N33" s="177">
        <v>0</v>
      </c>
      <c r="O33" s="177">
        <f t="shared" si="18"/>
        <v>0</v>
      </c>
      <c r="P33" s="177">
        <v>0</v>
      </c>
      <c r="Q33" s="177">
        <f t="shared" si="19"/>
        <v>0</v>
      </c>
      <c r="R33" s="179"/>
      <c r="S33" s="179" t="s">
        <v>146</v>
      </c>
      <c r="T33" s="180" t="s">
        <v>147</v>
      </c>
      <c r="U33" s="158">
        <v>0</v>
      </c>
      <c r="V33" s="158">
        <f t="shared" si="20"/>
        <v>0</v>
      </c>
      <c r="W33" s="158"/>
      <c r="X33" s="158" t="s">
        <v>204</v>
      </c>
      <c r="Y33" s="158" t="s">
        <v>149</v>
      </c>
      <c r="Z33" s="148"/>
      <c r="AA33" s="148"/>
      <c r="AB33" s="148"/>
      <c r="AC33" s="148"/>
      <c r="AD33" s="148"/>
      <c r="AE33" s="148"/>
      <c r="AF33" s="148"/>
      <c r="AG33" s="148" t="s">
        <v>205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4">
        <v>23</v>
      </c>
      <c r="B34" s="175" t="s">
        <v>490</v>
      </c>
      <c r="C34" s="183" t="s">
        <v>491</v>
      </c>
      <c r="D34" s="176" t="s">
        <v>481</v>
      </c>
      <c r="E34" s="177">
        <v>8</v>
      </c>
      <c r="F34" s="178"/>
      <c r="G34" s="179">
        <f t="shared" si="14"/>
        <v>0</v>
      </c>
      <c r="H34" s="178"/>
      <c r="I34" s="179">
        <f t="shared" si="15"/>
        <v>0</v>
      </c>
      <c r="J34" s="178"/>
      <c r="K34" s="179">
        <f t="shared" si="16"/>
        <v>0</v>
      </c>
      <c r="L34" s="179">
        <v>15</v>
      </c>
      <c r="M34" s="179">
        <f t="shared" si="17"/>
        <v>0</v>
      </c>
      <c r="N34" s="177">
        <v>0</v>
      </c>
      <c r="O34" s="177">
        <f t="shared" si="18"/>
        <v>0</v>
      </c>
      <c r="P34" s="177">
        <v>0</v>
      </c>
      <c r="Q34" s="177">
        <f t="shared" si="19"/>
        <v>0</v>
      </c>
      <c r="R34" s="179"/>
      <c r="S34" s="179" t="s">
        <v>146</v>
      </c>
      <c r="T34" s="180" t="s">
        <v>147</v>
      </c>
      <c r="U34" s="158">
        <v>0</v>
      </c>
      <c r="V34" s="158">
        <f t="shared" si="20"/>
        <v>0</v>
      </c>
      <c r="W34" s="158"/>
      <c r="X34" s="158" t="s">
        <v>204</v>
      </c>
      <c r="Y34" s="158" t="s">
        <v>149</v>
      </c>
      <c r="Z34" s="148"/>
      <c r="AA34" s="148"/>
      <c r="AB34" s="148"/>
      <c r="AC34" s="148"/>
      <c r="AD34" s="148"/>
      <c r="AE34" s="148"/>
      <c r="AF34" s="148"/>
      <c r="AG34" s="148" t="s">
        <v>205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4">
        <v>24</v>
      </c>
      <c r="B35" s="175" t="s">
        <v>492</v>
      </c>
      <c r="C35" s="183" t="s">
        <v>493</v>
      </c>
      <c r="D35" s="176" t="s">
        <v>481</v>
      </c>
      <c r="E35" s="177">
        <v>16</v>
      </c>
      <c r="F35" s="178"/>
      <c r="G35" s="179">
        <f t="shared" si="14"/>
        <v>0</v>
      </c>
      <c r="H35" s="178"/>
      <c r="I35" s="179">
        <f t="shared" si="15"/>
        <v>0</v>
      </c>
      <c r="J35" s="178"/>
      <c r="K35" s="179">
        <f t="shared" si="16"/>
        <v>0</v>
      </c>
      <c r="L35" s="179">
        <v>15</v>
      </c>
      <c r="M35" s="179">
        <f t="shared" si="17"/>
        <v>0</v>
      </c>
      <c r="N35" s="177">
        <v>0</v>
      </c>
      <c r="O35" s="177">
        <f t="shared" si="18"/>
        <v>0</v>
      </c>
      <c r="P35" s="177">
        <v>0</v>
      </c>
      <c r="Q35" s="177">
        <f t="shared" si="19"/>
        <v>0</v>
      </c>
      <c r="R35" s="179"/>
      <c r="S35" s="179" t="s">
        <v>146</v>
      </c>
      <c r="T35" s="180" t="s">
        <v>147</v>
      </c>
      <c r="U35" s="158">
        <v>0</v>
      </c>
      <c r="V35" s="158">
        <f t="shared" si="20"/>
        <v>0</v>
      </c>
      <c r="W35" s="158"/>
      <c r="X35" s="158" t="s">
        <v>204</v>
      </c>
      <c r="Y35" s="158" t="s">
        <v>149</v>
      </c>
      <c r="Z35" s="148"/>
      <c r="AA35" s="148"/>
      <c r="AB35" s="148"/>
      <c r="AC35" s="148"/>
      <c r="AD35" s="148"/>
      <c r="AE35" s="148"/>
      <c r="AF35" s="148"/>
      <c r="AG35" s="148" t="s">
        <v>205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x14ac:dyDescent="0.2">
      <c r="A36" s="160" t="s">
        <v>142</v>
      </c>
      <c r="B36" s="161" t="s">
        <v>112</v>
      </c>
      <c r="C36" s="181" t="s">
        <v>28</v>
      </c>
      <c r="D36" s="162"/>
      <c r="E36" s="163"/>
      <c r="F36" s="164"/>
      <c r="G36" s="164">
        <f>SUMIF(AG37:AG39,"&lt;&gt;NOR",G37:G39)</f>
        <v>0</v>
      </c>
      <c r="H36" s="164"/>
      <c r="I36" s="164">
        <f>SUM(I37:I39)</f>
        <v>0</v>
      </c>
      <c r="J36" s="164"/>
      <c r="K36" s="164">
        <f>SUM(K37:K39)</f>
        <v>0</v>
      </c>
      <c r="L36" s="164"/>
      <c r="M36" s="164">
        <f>SUM(M37:M39)</f>
        <v>0</v>
      </c>
      <c r="N36" s="163"/>
      <c r="O36" s="163">
        <f>SUM(O37:O39)</f>
        <v>0</v>
      </c>
      <c r="P36" s="163"/>
      <c r="Q36" s="163">
        <f>SUM(Q37:Q39)</f>
        <v>0</v>
      </c>
      <c r="R36" s="164"/>
      <c r="S36" s="164"/>
      <c r="T36" s="165"/>
      <c r="U36" s="159"/>
      <c r="V36" s="159">
        <f>SUM(V37:V39)</f>
        <v>0</v>
      </c>
      <c r="W36" s="159"/>
      <c r="X36" s="159"/>
      <c r="Y36" s="159"/>
      <c r="AG36" t="s">
        <v>143</v>
      </c>
    </row>
    <row r="37" spans="1:60" outlineLevel="1" x14ac:dyDescent="0.2">
      <c r="A37" s="174">
        <v>25</v>
      </c>
      <c r="B37" s="175" t="s">
        <v>494</v>
      </c>
      <c r="C37" s="183" t="s">
        <v>495</v>
      </c>
      <c r="D37" s="176" t="s">
        <v>355</v>
      </c>
      <c r="E37" s="177">
        <v>1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15</v>
      </c>
      <c r="M37" s="179">
        <f>G37*(1+L37/100)</f>
        <v>0</v>
      </c>
      <c r="N37" s="177">
        <v>0</v>
      </c>
      <c r="O37" s="177">
        <f>ROUND(E37*N37,2)</f>
        <v>0</v>
      </c>
      <c r="P37" s="177">
        <v>0</v>
      </c>
      <c r="Q37" s="177">
        <f>ROUND(E37*P37,2)</f>
        <v>0</v>
      </c>
      <c r="R37" s="179"/>
      <c r="S37" s="179" t="s">
        <v>146</v>
      </c>
      <c r="T37" s="180" t="s">
        <v>147</v>
      </c>
      <c r="U37" s="158">
        <v>0</v>
      </c>
      <c r="V37" s="158">
        <f>ROUND(E37*U37,2)</f>
        <v>0</v>
      </c>
      <c r="W37" s="158"/>
      <c r="X37" s="158" t="s">
        <v>204</v>
      </c>
      <c r="Y37" s="158" t="s">
        <v>149</v>
      </c>
      <c r="Z37" s="148"/>
      <c r="AA37" s="148"/>
      <c r="AB37" s="148"/>
      <c r="AC37" s="148"/>
      <c r="AD37" s="148"/>
      <c r="AE37" s="148"/>
      <c r="AF37" s="148"/>
      <c r="AG37" s="148" t="s">
        <v>496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4">
        <v>26</v>
      </c>
      <c r="B38" s="175" t="s">
        <v>497</v>
      </c>
      <c r="C38" s="183" t="s">
        <v>498</v>
      </c>
      <c r="D38" s="176" t="s">
        <v>355</v>
      </c>
      <c r="E38" s="177">
        <v>1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15</v>
      </c>
      <c r="M38" s="179">
        <f>G38*(1+L38/100)</f>
        <v>0</v>
      </c>
      <c r="N38" s="177">
        <v>0</v>
      </c>
      <c r="O38" s="177">
        <f>ROUND(E38*N38,2)</f>
        <v>0</v>
      </c>
      <c r="P38" s="177">
        <v>0</v>
      </c>
      <c r="Q38" s="177">
        <f>ROUND(E38*P38,2)</f>
        <v>0</v>
      </c>
      <c r="R38" s="179"/>
      <c r="S38" s="179" t="s">
        <v>146</v>
      </c>
      <c r="T38" s="180" t="s">
        <v>147</v>
      </c>
      <c r="U38" s="158">
        <v>0</v>
      </c>
      <c r="V38" s="158">
        <f>ROUND(E38*U38,2)</f>
        <v>0</v>
      </c>
      <c r="W38" s="158"/>
      <c r="X38" s="158" t="s">
        <v>204</v>
      </c>
      <c r="Y38" s="158" t="s">
        <v>149</v>
      </c>
      <c r="Z38" s="148"/>
      <c r="AA38" s="148"/>
      <c r="AB38" s="148"/>
      <c r="AC38" s="148"/>
      <c r="AD38" s="148"/>
      <c r="AE38" s="148"/>
      <c r="AF38" s="148"/>
      <c r="AG38" s="148" t="s">
        <v>496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67">
        <v>27</v>
      </c>
      <c r="B39" s="168" t="s">
        <v>499</v>
      </c>
      <c r="C39" s="182" t="s">
        <v>500</v>
      </c>
      <c r="D39" s="169" t="s">
        <v>355</v>
      </c>
      <c r="E39" s="170">
        <v>1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15</v>
      </c>
      <c r="M39" s="172">
        <f>G39*(1+L39/100)</f>
        <v>0</v>
      </c>
      <c r="N39" s="170">
        <v>0</v>
      </c>
      <c r="O39" s="170">
        <f>ROUND(E39*N39,2)</f>
        <v>0</v>
      </c>
      <c r="P39" s="170">
        <v>0</v>
      </c>
      <c r="Q39" s="170">
        <f>ROUND(E39*P39,2)</f>
        <v>0</v>
      </c>
      <c r="R39" s="172"/>
      <c r="S39" s="172" t="s">
        <v>146</v>
      </c>
      <c r="T39" s="173" t="s">
        <v>147</v>
      </c>
      <c r="U39" s="158">
        <v>0</v>
      </c>
      <c r="V39" s="158">
        <f>ROUND(E39*U39,2)</f>
        <v>0</v>
      </c>
      <c r="W39" s="158"/>
      <c r="X39" s="158" t="s">
        <v>204</v>
      </c>
      <c r="Y39" s="158" t="s">
        <v>149</v>
      </c>
      <c r="Z39" s="148"/>
      <c r="AA39" s="148"/>
      <c r="AB39" s="148"/>
      <c r="AC39" s="148"/>
      <c r="AD39" s="148"/>
      <c r="AE39" s="148"/>
      <c r="AF39" s="148"/>
      <c r="AG39" s="148" t="s">
        <v>496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x14ac:dyDescent="0.2">
      <c r="A40" s="3"/>
      <c r="B40" s="4"/>
      <c r="C40" s="184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v>15</v>
      </c>
      <c r="AF40">
        <v>21</v>
      </c>
      <c r="AG40" t="s">
        <v>128</v>
      </c>
    </row>
    <row r="41" spans="1:60" x14ac:dyDescent="0.2">
      <c r="A41" s="151"/>
      <c r="B41" s="152" t="s">
        <v>29</v>
      </c>
      <c r="C41" s="185"/>
      <c r="D41" s="153"/>
      <c r="E41" s="154"/>
      <c r="F41" s="154"/>
      <c r="G41" s="166">
        <f>G8+G17+G25+G28+G36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f>SUMIF(L7:L39,AE40,G7:G39)</f>
        <v>0</v>
      </c>
      <c r="AF41">
        <f>SUMIF(L7:L39,AF40,G7:G39)</f>
        <v>0</v>
      </c>
      <c r="AG41" t="s">
        <v>385</v>
      </c>
    </row>
    <row r="42" spans="1:60" x14ac:dyDescent="0.2">
      <c r="C42" s="186"/>
      <c r="D42" s="10"/>
      <c r="AG42" t="s">
        <v>386</v>
      </c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01 D.1.4.1.1 Pol</vt:lpstr>
      <vt:lpstr>01 D.1.4.1.2 Pol</vt:lpstr>
      <vt:lpstr>01 D.1.4.1.3 Pol</vt:lpstr>
      <vt:lpstr>01 D.1.4.1.4 Pol</vt:lpstr>
      <vt:lpstr>01 D.1.4.1.5 Pol</vt:lpstr>
      <vt:lpstr>01 D.1.4.2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D.1.4.1.1 Pol'!Názvy_tisku</vt:lpstr>
      <vt:lpstr>'01 D.1.4.1.2 Pol'!Názvy_tisku</vt:lpstr>
      <vt:lpstr>'01 D.1.4.1.3 Pol'!Názvy_tisku</vt:lpstr>
      <vt:lpstr>'01 D.1.4.1.4 Pol'!Názvy_tisku</vt:lpstr>
      <vt:lpstr>'01 D.1.4.1.5 Pol'!Názvy_tisku</vt:lpstr>
      <vt:lpstr>'01 D.1.4.2 Pol'!Názvy_tisku</vt:lpstr>
      <vt:lpstr>oadresa</vt:lpstr>
      <vt:lpstr>Stavba!Objednatel</vt:lpstr>
      <vt:lpstr>Stavba!Objekt</vt:lpstr>
      <vt:lpstr>'01 D.1.4.1.1 Pol'!Oblast_tisku</vt:lpstr>
      <vt:lpstr>'01 D.1.4.1.2 Pol'!Oblast_tisku</vt:lpstr>
      <vt:lpstr>'01 D.1.4.1.3 Pol'!Oblast_tisku</vt:lpstr>
      <vt:lpstr>'01 D.1.4.1.4 Pol'!Oblast_tisku</vt:lpstr>
      <vt:lpstr>'01 D.1.4.1.5 Pol'!Oblast_tisku</vt:lpstr>
      <vt:lpstr>'01 D.1.4.2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Radek Hlaváček</cp:lastModifiedBy>
  <cp:lastPrinted>2019-03-19T12:27:02Z</cp:lastPrinted>
  <dcterms:created xsi:type="dcterms:W3CDTF">2009-04-08T07:15:50Z</dcterms:created>
  <dcterms:modified xsi:type="dcterms:W3CDTF">2024-03-25T13:56:26Z</dcterms:modified>
</cp:coreProperties>
</file>