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Práce aktuálně !!\Boskovice\Bačov - Stavební úpravy místní komunikace\dokumentace\rozpoičet\"/>
    </mc:Choice>
  </mc:AlternateContent>
  <xr:revisionPtr revIDLastSave="0" documentId="8_{63A1A719-EBF4-4828-8BBA-8F8F0A72A421}" xr6:coauthVersionLast="46" xr6:coauthVersionMax="46" xr10:uidLastSave="{00000000-0000-0000-0000-000000000000}"/>
  <bookViews>
    <workbookView xWindow="-30828" yWindow="-108" windowWidth="30936" windowHeight="1689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0 01 Pol" sheetId="12" r:id="rId4"/>
    <sheet name="SO 1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000 01 Pol'!$1:$7</definedName>
    <definedName name="_xlnm.Print_Titles" localSheetId="4">'SO 101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000 01 Pol'!$A$1:$X$38</definedName>
    <definedName name="_xlnm.Print_Area" localSheetId="4">'SO 101 01 Pol'!$A$1:$X$125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39" i="1"/>
  <c r="H39" i="1" s="1"/>
  <c r="I39" i="1" s="1"/>
  <c r="I45" i="1" s="1"/>
  <c r="F39" i="1"/>
  <c r="G124" i="13"/>
  <c r="BA94" i="13"/>
  <c r="BA90" i="13"/>
  <c r="BA77" i="13"/>
  <c r="BA75" i="13"/>
  <c r="BA48" i="13"/>
  <c r="BA34" i="13"/>
  <c r="BA32" i="13"/>
  <c r="BA27" i="13"/>
  <c r="BA17" i="13"/>
  <c r="BA10" i="13"/>
  <c r="I8" i="13"/>
  <c r="K8" i="13"/>
  <c r="G9" i="13"/>
  <c r="AF124" i="13" s="1"/>
  <c r="I9" i="13"/>
  <c r="K9" i="13"/>
  <c r="O9" i="13"/>
  <c r="O8" i="13" s="1"/>
  <c r="Q9" i="13"/>
  <c r="Q8" i="13" s="1"/>
  <c r="V9" i="13"/>
  <c r="V8" i="13" s="1"/>
  <c r="G16" i="13"/>
  <c r="I16" i="13"/>
  <c r="K16" i="13"/>
  <c r="M16" i="13"/>
  <c r="O16" i="13"/>
  <c r="Q16" i="13"/>
  <c r="V16" i="13"/>
  <c r="G20" i="13"/>
  <c r="I20" i="13"/>
  <c r="I19" i="13" s="1"/>
  <c r="K20" i="13"/>
  <c r="K19" i="13" s="1"/>
  <c r="M20" i="13"/>
  <c r="M19" i="13" s="1"/>
  <c r="O20" i="13"/>
  <c r="Q20" i="13"/>
  <c r="V20" i="13"/>
  <c r="G22" i="13"/>
  <c r="M22" i="13" s="1"/>
  <c r="I22" i="13"/>
  <c r="K22" i="13"/>
  <c r="O22" i="13"/>
  <c r="Q22" i="13"/>
  <c r="V22" i="13"/>
  <c r="V19" i="13" s="1"/>
  <c r="G24" i="13"/>
  <c r="M24" i="13" s="1"/>
  <c r="I24" i="13"/>
  <c r="K24" i="13"/>
  <c r="O24" i="13"/>
  <c r="Q24" i="13"/>
  <c r="Q19" i="13" s="1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9" i="13"/>
  <c r="I29" i="13"/>
  <c r="K29" i="13"/>
  <c r="M29" i="13"/>
  <c r="O29" i="13"/>
  <c r="O19" i="13" s="1"/>
  <c r="Q29" i="13"/>
  <c r="V29" i="13"/>
  <c r="G31" i="13"/>
  <c r="M31" i="13" s="1"/>
  <c r="I31" i="13"/>
  <c r="I30" i="13" s="1"/>
  <c r="K31" i="13"/>
  <c r="K30" i="13" s="1"/>
  <c r="O31" i="13"/>
  <c r="Q31" i="13"/>
  <c r="V31" i="13"/>
  <c r="V30" i="13" s="1"/>
  <c r="G33" i="13"/>
  <c r="M33" i="13" s="1"/>
  <c r="I33" i="13"/>
  <c r="K33" i="13"/>
  <c r="O33" i="13"/>
  <c r="Q33" i="13"/>
  <c r="Q30" i="13" s="1"/>
  <c r="V33" i="13"/>
  <c r="G36" i="13"/>
  <c r="M36" i="13" s="1"/>
  <c r="I36" i="13"/>
  <c r="K36" i="13"/>
  <c r="O36" i="13"/>
  <c r="O30" i="13" s="1"/>
  <c r="Q36" i="13"/>
  <c r="V36" i="13"/>
  <c r="G37" i="13"/>
  <c r="Q37" i="13"/>
  <c r="V37" i="13"/>
  <c r="G38" i="13"/>
  <c r="I38" i="13"/>
  <c r="K38" i="13"/>
  <c r="K37" i="13" s="1"/>
  <c r="M38" i="13"/>
  <c r="M37" i="13" s="1"/>
  <c r="O38" i="13"/>
  <c r="O37" i="13" s="1"/>
  <c r="Q38" i="13"/>
  <c r="V38" i="13"/>
  <c r="G40" i="13"/>
  <c r="I40" i="13"/>
  <c r="I37" i="13" s="1"/>
  <c r="K40" i="13"/>
  <c r="M40" i="13"/>
  <c r="O40" i="13"/>
  <c r="Q40" i="13"/>
  <c r="V40" i="13"/>
  <c r="G42" i="13"/>
  <c r="M42" i="13" s="1"/>
  <c r="I42" i="13"/>
  <c r="I41" i="13" s="1"/>
  <c r="K42" i="13"/>
  <c r="O42" i="13"/>
  <c r="Q42" i="13"/>
  <c r="Q41" i="13" s="1"/>
  <c r="V42" i="13"/>
  <c r="V41" i="13" s="1"/>
  <c r="G44" i="13"/>
  <c r="M44" i="13" s="1"/>
  <c r="I44" i="13"/>
  <c r="K44" i="13"/>
  <c r="O44" i="13"/>
  <c r="O41" i="13" s="1"/>
  <c r="Q44" i="13"/>
  <c r="V44" i="13"/>
  <c r="G47" i="13"/>
  <c r="I47" i="13"/>
  <c r="K47" i="13"/>
  <c r="M47" i="13"/>
  <c r="O47" i="13"/>
  <c r="Q47" i="13"/>
  <c r="V47" i="13"/>
  <c r="G49" i="13"/>
  <c r="I49" i="13"/>
  <c r="K49" i="13"/>
  <c r="M49" i="13"/>
  <c r="O49" i="13"/>
  <c r="Q49" i="13"/>
  <c r="V49" i="13"/>
  <c r="G51" i="13"/>
  <c r="I51" i="13"/>
  <c r="K51" i="13"/>
  <c r="M51" i="13"/>
  <c r="O51" i="13"/>
  <c r="Q51" i="13"/>
  <c r="V51" i="13"/>
  <c r="G53" i="13"/>
  <c r="M53" i="13" s="1"/>
  <c r="I53" i="13"/>
  <c r="K53" i="13"/>
  <c r="K41" i="13" s="1"/>
  <c r="O53" i="13"/>
  <c r="Q53" i="13"/>
  <c r="V53" i="13"/>
  <c r="G56" i="13"/>
  <c r="M56" i="13" s="1"/>
  <c r="I56" i="13"/>
  <c r="K56" i="13"/>
  <c r="O56" i="13"/>
  <c r="O55" i="13" s="1"/>
  <c r="Q56" i="13"/>
  <c r="Q55" i="13" s="1"/>
  <c r="V56" i="13"/>
  <c r="V55" i="13" s="1"/>
  <c r="G60" i="13"/>
  <c r="I60" i="13"/>
  <c r="K60" i="13"/>
  <c r="M60" i="13"/>
  <c r="O60" i="13"/>
  <c r="Q60" i="13"/>
  <c r="V60" i="13"/>
  <c r="G61" i="13"/>
  <c r="I61" i="13"/>
  <c r="K61" i="13"/>
  <c r="K55" i="13" s="1"/>
  <c r="M61" i="13"/>
  <c r="O61" i="13"/>
  <c r="Q61" i="13"/>
  <c r="V61" i="13"/>
  <c r="G65" i="13"/>
  <c r="I65" i="13"/>
  <c r="K65" i="13"/>
  <c r="M65" i="13"/>
  <c r="O65" i="13"/>
  <c r="Q65" i="13"/>
  <c r="V65" i="13"/>
  <c r="G67" i="13"/>
  <c r="M67" i="13" s="1"/>
  <c r="I67" i="13"/>
  <c r="K67" i="13"/>
  <c r="O67" i="13"/>
  <c r="Q67" i="13"/>
  <c r="V67" i="13"/>
  <c r="G69" i="13"/>
  <c r="M69" i="13" s="1"/>
  <c r="I69" i="13"/>
  <c r="I55" i="13" s="1"/>
  <c r="K69" i="13"/>
  <c r="O69" i="13"/>
  <c r="Q69" i="13"/>
  <c r="V69" i="13"/>
  <c r="G70" i="13"/>
  <c r="I70" i="13"/>
  <c r="V70" i="13"/>
  <c r="G71" i="13"/>
  <c r="I71" i="13"/>
  <c r="K71" i="13"/>
  <c r="M71" i="13"/>
  <c r="M70" i="13" s="1"/>
  <c r="O71" i="13"/>
  <c r="O70" i="13" s="1"/>
  <c r="Q71" i="13"/>
  <c r="Q70" i="13" s="1"/>
  <c r="V71" i="13"/>
  <c r="G72" i="13"/>
  <c r="I72" i="13"/>
  <c r="K72" i="13"/>
  <c r="K70" i="13" s="1"/>
  <c r="M72" i="13"/>
  <c r="O72" i="13"/>
  <c r="Q72" i="13"/>
  <c r="V72" i="13"/>
  <c r="G74" i="13"/>
  <c r="M74" i="13" s="1"/>
  <c r="I74" i="13"/>
  <c r="I73" i="13" s="1"/>
  <c r="K74" i="13"/>
  <c r="K73" i="13" s="1"/>
  <c r="O74" i="13"/>
  <c r="Q74" i="13"/>
  <c r="V74" i="13"/>
  <c r="V73" i="13" s="1"/>
  <c r="G76" i="13"/>
  <c r="M76" i="13" s="1"/>
  <c r="I76" i="13"/>
  <c r="K76" i="13"/>
  <c r="O76" i="13"/>
  <c r="Q76" i="13"/>
  <c r="Q73" i="13" s="1"/>
  <c r="V76" i="13"/>
  <c r="G80" i="13"/>
  <c r="M80" i="13" s="1"/>
  <c r="I80" i="13"/>
  <c r="K80" i="13"/>
  <c r="O80" i="13"/>
  <c r="O73" i="13" s="1"/>
  <c r="Q80" i="13"/>
  <c r="V80" i="13"/>
  <c r="G82" i="13"/>
  <c r="I82" i="13"/>
  <c r="K82" i="13"/>
  <c r="M82" i="13"/>
  <c r="O82" i="13"/>
  <c r="Q82" i="13"/>
  <c r="V82" i="13"/>
  <c r="G84" i="13"/>
  <c r="I84" i="13"/>
  <c r="K84" i="13"/>
  <c r="M84" i="13"/>
  <c r="O84" i="13"/>
  <c r="Q84" i="13"/>
  <c r="V84" i="13"/>
  <c r="G86" i="13"/>
  <c r="I86" i="13"/>
  <c r="K86" i="13"/>
  <c r="M86" i="13"/>
  <c r="O86" i="13"/>
  <c r="Q86" i="13"/>
  <c r="V86" i="13"/>
  <c r="K88" i="13"/>
  <c r="O88" i="13"/>
  <c r="G89" i="13"/>
  <c r="M89" i="13" s="1"/>
  <c r="M88" i="13" s="1"/>
  <c r="I89" i="13"/>
  <c r="I88" i="13" s="1"/>
  <c r="K89" i="13"/>
  <c r="O89" i="13"/>
  <c r="Q89" i="13"/>
  <c r="Q88" i="13" s="1"/>
  <c r="V89" i="13"/>
  <c r="V88" i="13" s="1"/>
  <c r="G91" i="13"/>
  <c r="G92" i="13"/>
  <c r="I92" i="13"/>
  <c r="K92" i="13"/>
  <c r="M92" i="13"/>
  <c r="O92" i="13"/>
  <c r="O91" i="13" s="1"/>
  <c r="Q92" i="13"/>
  <c r="Q91" i="13" s="1"/>
  <c r="V92" i="13"/>
  <c r="G95" i="13"/>
  <c r="I95" i="13"/>
  <c r="K95" i="13"/>
  <c r="K91" i="13" s="1"/>
  <c r="M95" i="13"/>
  <c r="O95" i="13"/>
  <c r="Q95" i="13"/>
  <c r="V95" i="13"/>
  <c r="G98" i="13"/>
  <c r="I98" i="13"/>
  <c r="I91" i="13" s="1"/>
  <c r="K98" i="13"/>
  <c r="M98" i="13"/>
  <c r="O98" i="13"/>
  <c r="Q98" i="13"/>
  <c r="V98" i="13"/>
  <c r="G100" i="13"/>
  <c r="M100" i="13" s="1"/>
  <c r="I100" i="13"/>
  <c r="K100" i="13"/>
  <c r="O100" i="13"/>
  <c r="Q100" i="13"/>
  <c r="V100" i="13"/>
  <c r="G102" i="13"/>
  <c r="M102" i="13" s="1"/>
  <c r="I102" i="13"/>
  <c r="K102" i="13"/>
  <c r="O102" i="13"/>
  <c r="Q102" i="13"/>
  <c r="V102" i="13"/>
  <c r="G104" i="13"/>
  <c r="M104" i="13" s="1"/>
  <c r="I104" i="13"/>
  <c r="K104" i="13"/>
  <c r="O104" i="13"/>
  <c r="Q104" i="13"/>
  <c r="V104" i="13"/>
  <c r="V91" i="13" s="1"/>
  <c r="G106" i="13"/>
  <c r="I106" i="13"/>
  <c r="Q106" i="13"/>
  <c r="V106" i="13"/>
  <c r="G107" i="13"/>
  <c r="I107" i="13"/>
  <c r="K107" i="13"/>
  <c r="K106" i="13" s="1"/>
  <c r="M107" i="13"/>
  <c r="M106" i="13" s="1"/>
  <c r="O107" i="13"/>
  <c r="O106" i="13" s="1"/>
  <c r="Q107" i="13"/>
  <c r="V107" i="13"/>
  <c r="O109" i="13"/>
  <c r="G110" i="13"/>
  <c r="G109" i="13" s="1"/>
  <c r="I110" i="13"/>
  <c r="I109" i="13" s="1"/>
  <c r="K110" i="13"/>
  <c r="K109" i="13" s="1"/>
  <c r="M110" i="13"/>
  <c r="O110" i="13"/>
  <c r="Q110" i="13"/>
  <c r="Q109" i="13" s="1"/>
  <c r="V110" i="13"/>
  <c r="V109" i="13" s="1"/>
  <c r="G112" i="13"/>
  <c r="M112" i="13" s="1"/>
  <c r="M109" i="13" s="1"/>
  <c r="I112" i="13"/>
  <c r="K112" i="13"/>
  <c r="O112" i="13"/>
  <c r="Q112" i="13"/>
  <c r="V112" i="13"/>
  <c r="G115" i="13"/>
  <c r="V115" i="13"/>
  <c r="G116" i="13"/>
  <c r="M116" i="13" s="1"/>
  <c r="I116" i="13"/>
  <c r="K116" i="13"/>
  <c r="K115" i="13" s="1"/>
  <c r="O116" i="13"/>
  <c r="O115" i="13" s="1"/>
  <c r="Q116" i="13"/>
  <c r="Q115" i="13" s="1"/>
  <c r="V116" i="13"/>
  <c r="G117" i="13"/>
  <c r="I117" i="13"/>
  <c r="K117" i="13"/>
  <c r="M117" i="13"/>
  <c r="O117" i="13"/>
  <c r="Q117" i="13"/>
  <c r="V117" i="13"/>
  <c r="G119" i="13"/>
  <c r="I119" i="13"/>
  <c r="K119" i="13"/>
  <c r="M119" i="13"/>
  <c r="O119" i="13"/>
  <c r="Q119" i="13"/>
  <c r="V119" i="13"/>
  <c r="G121" i="13"/>
  <c r="I121" i="13"/>
  <c r="I115" i="13" s="1"/>
  <c r="K121" i="13"/>
  <c r="M121" i="13"/>
  <c r="O121" i="13"/>
  <c r="Q121" i="13"/>
  <c r="V121" i="13"/>
  <c r="G122" i="13"/>
  <c r="M122" i="13" s="1"/>
  <c r="I122" i="13"/>
  <c r="K122" i="13"/>
  <c r="O122" i="13"/>
  <c r="Q122" i="13"/>
  <c r="V122" i="13"/>
  <c r="AE124" i="13"/>
  <c r="G37" i="12"/>
  <c r="BA35" i="12"/>
  <c r="BA33" i="12"/>
  <c r="BA31" i="12"/>
  <c r="BA29" i="12"/>
  <c r="BA27" i="12"/>
  <c r="BA25" i="12"/>
  <c r="BA22" i="12"/>
  <c r="BA20" i="12"/>
  <c r="BA18" i="12"/>
  <c r="BA16" i="12"/>
  <c r="BA14" i="12"/>
  <c r="BA12" i="12"/>
  <c r="G9" i="12"/>
  <c r="I9" i="12"/>
  <c r="I8" i="12" s="1"/>
  <c r="K9" i="12"/>
  <c r="K8" i="12" s="1"/>
  <c r="M9" i="12"/>
  <c r="O9" i="12"/>
  <c r="O8" i="12" s="1"/>
  <c r="Q9" i="12"/>
  <c r="Q8" i="12" s="1"/>
  <c r="V9" i="12"/>
  <c r="G10" i="12"/>
  <c r="G8" i="12" s="1"/>
  <c r="I10" i="12"/>
  <c r="K10" i="12"/>
  <c r="O10" i="12"/>
  <c r="Q10" i="12"/>
  <c r="V10" i="12"/>
  <c r="V8" i="12" s="1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Q23" i="12" s="1"/>
  <c r="V24" i="12"/>
  <c r="V23" i="12" s="1"/>
  <c r="G26" i="12"/>
  <c r="M26" i="12" s="1"/>
  <c r="I26" i="12"/>
  <c r="K26" i="12"/>
  <c r="K23" i="12" s="1"/>
  <c r="O26" i="12"/>
  <c r="O23" i="12" s="1"/>
  <c r="Q26" i="12"/>
  <c r="V26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4" i="12"/>
  <c r="M34" i="12" s="1"/>
  <c r="I34" i="12"/>
  <c r="I23" i="12" s="1"/>
  <c r="K34" i="12"/>
  <c r="O34" i="12"/>
  <c r="Q34" i="12"/>
  <c r="V34" i="12"/>
  <c r="AE37" i="12"/>
  <c r="I20" i="1"/>
  <c r="I19" i="1"/>
  <c r="I18" i="1"/>
  <c r="I17" i="1"/>
  <c r="I16" i="1"/>
  <c r="F45" i="1"/>
  <c r="H44" i="1"/>
  <c r="I44" i="1" s="1"/>
  <c r="H43" i="1"/>
  <c r="I43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I67" i="1" l="1"/>
  <c r="J66" i="1" s="1"/>
  <c r="G45" i="1"/>
  <c r="G25" i="1" s="1"/>
  <c r="A25" i="1" s="1"/>
  <c r="G23" i="1"/>
  <c r="M91" i="13"/>
  <c r="M30" i="13"/>
  <c r="M41" i="13"/>
  <c r="M115" i="13"/>
  <c r="M73" i="13"/>
  <c r="M55" i="13"/>
  <c r="G41" i="13"/>
  <c r="G55" i="13"/>
  <c r="G73" i="13"/>
  <c r="G30" i="13"/>
  <c r="M9" i="13"/>
  <c r="M8" i="13" s="1"/>
  <c r="G8" i="13"/>
  <c r="G88" i="13"/>
  <c r="G19" i="13"/>
  <c r="M23" i="12"/>
  <c r="M10" i="12"/>
  <c r="M8" i="12" s="1"/>
  <c r="AF37" i="12"/>
  <c r="G23" i="12"/>
  <c r="I21" i="1"/>
  <c r="J43" i="1"/>
  <c r="J44" i="1"/>
  <c r="J42" i="1"/>
  <c r="J39" i="1"/>
  <c r="J45" i="1" s="1"/>
  <c r="J41" i="1"/>
  <c r="H45" i="1"/>
  <c r="J59" i="1" l="1"/>
  <c r="J64" i="1"/>
  <c r="J52" i="1"/>
  <c r="J62" i="1"/>
  <c r="J58" i="1"/>
  <c r="J65" i="1"/>
  <c r="J54" i="1"/>
  <c r="J53" i="1"/>
  <c r="J57" i="1"/>
  <c r="J61" i="1"/>
  <c r="J55" i="1"/>
  <c r="J56" i="1"/>
  <c r="J60" i="1"/>
  <c r="J63" i="1"/>
  <c r="A26" i="1"/>
  <c r="G26" i="1"/>
  <c r="G28" i="1"/>
  <c r="A23" i="1"/>
  <c r="J67" i="1" l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2F1C71CB-B074-4207-A82A-55EE5F526B2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AE172FE-7C91-4BA6-BAFF-9F5BF14C0ED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3AFB013E-88F5-43B0-9241-4054B56B6C5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A09AFE5-F5EE-41CB-94F2-E1D8D050FAB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<sst xmlns="http://schemas.openxmlformats.org/spreadsheetml/2006/main" count="884" uniqueCount="348">
  <si>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</si>
  <si>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</si>
  <si>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</si>
  <si>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</si>
  <si>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</si>
  <si>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</si>
  <si>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</si>
  <si>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</si>
  <si>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</si>
  <si>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</si>
  <si>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</si>
  <si>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</si>
  <si>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</si>
  <si>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</si>
  <si>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</si>
  <si>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</si>
  <si>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</si>
  <si>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</si>
  <si>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</si>
  <si>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</si>
  <si>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</si>
  <si>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</si>
  <si>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</si>
  <si>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</si>
  <si>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</si>
  <si>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</si>
  <si>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</si>
  <si>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</si>
  <si>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</si>
  <si>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</si>
  <si>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</si>
  <si>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</si>
  <si>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</si>
  <si>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</si>
  <si>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</si>
  <si>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</si>
  <si>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</si>
  <si>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</si>
  <si>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</si>
  <si>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</si>
  <si>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</si>
  <si>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</si>
  <si>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</si>
  <si>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022</t>
  </si>
  <si>
    <t>Bačov - Stavební úpravy místní komunikace</t>
  </si>
  <si>
    <t>Město Boskovice</t>
  </si>
  <si>
    <t>Masarykovo náměstí 4/2</t>
  </si>
  <si>
    <t>Boskovice</t>
  </si>
  <si>
    <t>68001</t>
  </si>
  <si>
    <t>00279978</t>
  </si>
  <si>
    <t>CZ00279978</t>
  </si>
  <si>
    <t>Josef Novák</t>
  </si>
  <si>
    <t>J. Haška 781/6</t>
  </si>
  <si>
    <t>Letovice</t>
  </si>
  <si>
    <t>67961</t>
  </si>
  <si>
    <t>03123154</t>
  </si>
  <si>
    <t>Stavba</t>
  </si>
  <si>
    <t>Stavební objekt</t>
  </si>
  <si>
    <t>SO 000</t>
  </si>
  <si>
    <t>Příprava staveniště</t>
  </si>
  <si>
    <t>01</t>
  </si>
  <si>
    <t>Vedlejší rozpočtové náklady</t>
  </si>
  <si>
    <t>SO 101</t>
  </si>
  <si>
    <t>Stavební úpravy místní komunikace</t>
  </si>
  <si>
    <t>Úsek 1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</si>
  <si>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</si>
  <si>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</si>
  <si>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</si>
  <si>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</si>
  <si>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</si>
  <si>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</si>
  <si>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</si>
  <si>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</si>
  <si>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16</t>
  </si>
  <si>
    <t>Přemístění výkopku</t>
  </si>
  <si>
    <t>17</t>
  </si>
  <si>
    <t>Konstrukce ze zemin</t>
  </si>
  <si>
    <t>18</t>
  </si>
  <si>
    <t>Povrchové úpravy terénu</t>
  </si>
  <si>
    <t>56</t>
  </si>
  <si>
    <t>Podkladní vrstvy komunikací a zpevněných ploch</t>
  </si>
  <si>
    <t>57</t>
  </si>
  <si>
    <t>Kryty štěrkových a živičných komunikací</t>
  </si>
  <si>
    <t>59</t>
  </si>
  <si>
    <t>Dlažby a předlažby komunikací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</si>
  <si>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</si>
  <si>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</si>
  <si>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</si>
  <si>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</si>
  <si>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</si>
  <si>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</si>
  <si>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</si>
  <si>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</si>
  <si>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</si>
  <si>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</si>
  <si>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</si>
  <si>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</si>
  <si>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</si>
  <si>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</si>
  <si>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</si>
  <si>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</si>
  <si>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</si>
  <si>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</si>
  <si>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</si>
  <si>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</si>
  <si>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</si>
  <si>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</si>
  <si>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</si>
  <si>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</si>
  <si>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</si>
  <si>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</si>
  <si>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</si>
  <si>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</si>
  <si>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</si>
  <si>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</si>
  <si>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</si>
  <si>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</si>
  <si>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</si>
  <si>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</si>
  <si>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</si>
  <si>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</si>
  <si>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</si>
  <si>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</si>
  <si>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</si>
  <si>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</si>
  <si>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</si>
  <si>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 R</t>
  </si>
  <si>
    <t>Geodetické práce, Vyhotovení geometrického plánu</t>
  </si>
  <si>
    <t>Soubor</t>
  </si>
  <si>
    <t>Vlastní</t>
  </si>
  <si>
    <t>Indiv</t>
  </si>
  <si>
    <t>Práce</t>
  </si>
  <si>
    <t>POL1_</t>
  </si>
  <si>
    <t>005111020R</t>
  </si>
  <si>
    <t>Vytyčení stavby</t>
  </si>
  <si>
    <t>RTS 20/ II</t>
  </si>
  <si>
    <t>VRN</t>
  </si>
  <si>
    <t>POL99_8</t>
  </si>
  <si>
    <t>POP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</si>
  <si>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</si>
  <si>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</si>
  <si>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</si>
  <si>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</si>
  <si>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</si>
  <si>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</si>
  <si>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</si>
  <si>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</si>
  <si>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</si>
  <si>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</si>
  <si>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</si>
  <si>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</si>
  <si>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</si>
  <si>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00526 JNDS</t>
  </si>
  <si>
    <t>Ostatní náklady vyplývající z povinností a ujednání stanovených v zadávací dokumentaci, vč. obchodních podmínek dle smlouvy o dílo</t>
  </si>
  <si>
    <t>Náklady zhotovitele, které vznikají v souvislosti se zajištěním požadavků objednatele na obvyklá zajištění závazku splnit dílo nebo některou ze smluvních povinností.</t>
  </si>
  <si>
    <t>004111010R</t>
  </si>
  <si>
    <t xml:space="preserve">Průzkumné práce </t>
  </si>
  <si>
    <t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</si>
  <si>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</si>
  <si>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</si>
  <si>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</si>
  <si>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</si>
  <si>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</si>
  <si>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</si>
  <si>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</si>
  <si>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</si>
  <si>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soubor</t>
  </si>
  <si>
    <t>náklady spojené s provedením všech technickými normami předepsaných zkoušek a revizí stavebních konstrukcí nebo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</si>
  <si>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</si>
  <si>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</si>
  <si>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</si>
  <si>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</si>
  <si>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</si>
  <si>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</si>
  <si>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</si>
  <si>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</si>
  <si>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</si>
  <si>
    <t>122202202R00</t>
  </si>
  <si>
    <t>Odkopávky a prokopávky pro silnice v hornině 3 přes 100 do 1 000 m3</t>
  </si>
  <si>
    <t>m3</t>
  </si>
  <si>
    <t>800-1</t>
  </si>
  <si>
    <t>RTS 20/ I</t>
  </si>
  <si>
    <t>s přemístěním výkopku v příčných profilech na vzdálenost do 15 m nebo s naložením na dopravní prostředek.</t>
  </si>
  <si>
    <t>SPI</t>
  </si>
  <si>
    <t>výpočet Civil : 165,54</t>
  </si>
  <si>
    <t>VV</t>
  </si>
  <si>
    <t>odpočet asfalt : -460*0,05</t>
  </si>
  <si>
    <t>odpočet dlažba : -105*0,06</t>
  </si>
  <si>
    <t>odpočet beton : -7,5*0,15</t>
  </si>
  <si>
    <t>odpočet štěrky : -572,5*0,15</t>
  </si>
  <si>
    <t>122202209R00</t>
  </si>
  <si>
    <t>Odkopávky a prokopávky pro silnice v hornině 3 příplatek za lepivost horniny</t>
  </si>
  <si>
    <t>49,24*0,3</t>
  </si>
  <si>
    <t>113106121R00</t>
  </si>
  <si>
    <t>Rozebrání dlažeb, panelů komunikací pro pěší s jakýmkoliv ložem a výplní spár_x000D_
 z betonových nebo kameninových dlaždic nebo tvarovek</t>
  </si>
  <si>
    <t>m2</t>
  </si>
  <si>
    <t>822-1</t>
  </si>
  <si>
    <t>s přemístěním hmot na skládku na vzdálenost do 3 m nebo s naložením na dopravní prostředek</t>
  </si>
  <si>
    <t>113107615R00</t>
  </si>
  <si>
    <t>Odstranění podkladů nebo krytů z kameniva hrubého drceného, v ploše jednotlivě nad 50 m2, tloušťka vrstvy 150 mm</t>
  </si>
  <si>
    <t>105+460+7,5</t>
  </si>
  <si>
    <t>113108405R00</t>
  </si>
  <si>
    <t>Odstranění podkladů nebo krytů živičných, v ploše jednotlivě nad 50 m2, tloušťka vrstvy 50 mm</t>
  </si>
  <si>
    <t>113109315R00</t>
  </si>
  <si>
    <t>Odstranění podkladů nebo krytů z betonu prostého, v ploše jednotlivě do 50 m2, tloušťka vrstvy 150 mm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</si>
  <si>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</si>
  <si>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</si>
  <si>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</si>
  <si>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</si>
  <si>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80+91</t>
  </si>
  <si>
    <t>111202   OA0</t>
  </si>
  <si>
    <t>ODSTRANĚNÍ KŘOVIN S ODVOZEM DO 2KM</t>
  </si>
  <si>
    <t>Součtová</t>
  </si>
  <si>
    <t>Agregovaná položka</t>
  </si>
  <si>
    <t>POL2_</t>
  </si>
  <si>
    <t>162701105R00</t>
  </si>
  <si>
    <t>Vodorovné přemístění výkopku z horniny 1 až 4, na vzdálenost přes 9 000  do 10 000 m</t>
  </si>
  <si>
    <t>po suchu, bez ohledu na druh dopravního prostředku, bez naložení výkopku, avšak se složením bez rozhrnutí,</t>
  </si>
  <si>
    <t>162701109R00</t>
  </si>
  <si>
    <t>Vodorovné přemístění výkopku příplatek k ceně za každých dalších i započatých 1 000 m přes 10 000 m_x000D_
 z horniny 1 až 4</t>
  </si>
  <si>
    <t>5*49,24</t>
  </si>
  <si>
    <t>199000002R00</t>
  </si>
  <si>
    <t>Poplatky za skládku horniny 1- 4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</si>
  <si>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</si>
  <si>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</si>
  <si>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POL1_0</t>
  </si>
  <si>
    <t>s rozprostřením sypaniny ve vrstvách a s hrubým urovnáním,</t>
  </si>
  <si>
    <t>171201201R00</t>
  </si>
  <si>
    <t>Uložení sypaniny na dočasnou skládku tak, že na 1 m2 plochy připadá přes 2 m3 výkopku nebo ornice</t>
  </si>
  <si>
    <t>180402111R00</t>
  </si>
  <si>
    <t>Založení trávníku parkového výsevem v rovině</t>
  </si>
  <si>
    <t>95*0,75</t>
  </si>
  <si>
    <t>181101102R00</t>
  </si>
  <si>
    <t>Úprava pláně v zářezech v hornině 1 až 4, se zhutněním</t>
  </si>
  <si>
    <t>vyrovnáním výškových rozdílů, ploch vodorovných a ploch do sklonu 1 : 5.</t>
  </si>
  <si>
    <t>(330+83+131)*1,4</t>
  </si>
  <si>
    <t>181301111R00</t>
  </si>
  <si>
    <t>Rozprostření a urovnání ornice v rovině v souvislé ploše přes 500 m2, tloušťka vrstvy do 100 mm</t>
  </si>
  <si>
    <t>s případným nutným přemístěním hromad nebo dočasných skládek na místo potřeby ze vzdálenosti do 30 m, v rovině nebo ve svahu do 1 : 5,</t>
  </si>
  <si>
    <t>185804312R00</t>
  </si>
  <si>
    <t>Zalití rostlin vodou plochy nad 20 m2</t>
  </si>
  <si>
    <t>71,25*0,05</t>
  </si>
  <si>
    <t>00572400R</t>
  </si>
  <si>
    <t>směs travní parková, pro běžnou zátěž</t>
  </si>
  <si>
    <t>kg</t>
  </si>
  <si>
    <t>SPCM</t>
  </si>
  <si>
    <t>Specifikace</t>
  </si>
  <si>
    <t>POL3_</t>
  </si>
  <si>
    <t>71,25*0,03</t>
  </si>
  <si>
    <t>10364200R</t>
  </si>
  <si>
    <t>ornice pro pozemkové úpravy</t>
  </si>
  <si>
    <t>71,25*0,1</t>
  </si>
  <si>
    <t>564851111RT2</t>
  </si>
  <si>
    <t>Podklad ze štěrkodrti s rozprostřením a zhutněním frakce 0-32 mm, tloušťka po zhutnění 150 mm</t>
  </si>
  <si>
    <t>místní komunikace : 330</t>
  </si>
  <si>
    <t>parkovací záliv : 83</t>
  </si>
  <si>
    <t>chodníky : 131</t>
  </si>
  <si>
    <t>564851113RT4</t>
  </si>
  <si>
    <t>Podklad ze štěrkodrti s rozprostřením a zhutněním frakce 0-63 mm, tloušťka po zhutnění 170 mm</t>
  </si>
  <si>
    <t>RTS 19/ I</t>
  </si>
  <si>
    <t>564861111RT2</t>
  </si>
  <si>
    <t>Podklad ze štěrkodrti s rozprostřením a zhutněním frakce 0-32 mm, tloušťka po zhutnění 200 mm</t>
  </si>
  <si>
    <t>místní komunikace : 330+(95*0,3)</t>
  </si>
  <si>
    <t>parkovací záliv : 83+(71*0,3)</t>
  </si>
  <si>
    <t>sjezdy : 105+26</t>
  </si>
  <si>
    <t>565151211R00</t>
  </si>
  <si>
    <t>Podklad z kameniva obaleného asfaltem ACP 16+ až ACP 22+, v pruhu šířky přes 3 m, třídy 1, tloušťka po zhutnění 70 mm</t>
  </si>
  <si>
    <t>s rozprostřením a zhutněním</t>
  </si>
  <si>
    <t>567132115R00</t>
  </si>
  <si>
    <t>Podklad z kameniva zpevněného cementem KZC 1, tloušťka po zhutnění 200 mm</t>
  </si>
  <si>
    <t>RTS 18/ II</t>
  </si>
  <si>
    <t>bez dilatačních spár, s rozprostřením a zhutněním, ošetřením povrchu podkladu vodou</t>
  </si>
  <si>
    <t>573191111R00</t>
  </si>
  <si>
    <t>Nátěr infiltrační kationaktivní emulzí v množství 1 kg/m2</t>
  </si>
  <si>
    <t>573231110R00</t>
  </si>
  <si>
    <t>Postřik živičný spojovací bez posypu kamenivem z emulze, v množství od 0,3 do 0,5 kg/m2</t>
  </si>
  <si>
    <t>577132111R00</t>
  </si>
  <si>
    <t>Beton asfaltový s rozprostřením a zhutněním v pruhu šířky přes 3 m, ACO 11+, tloušťky 40 mm, plochy přes 1000 m2</t>
  </si>
  <si>
    <t>591141111R00</t>
  </si>
  <si>
    <t>Kladení dlažby z kostek velkých z kamene, do lože z cementové malty tloušťky 50 mm</t>
  </si>
  <si>
    <t>s provedením lože do 50 mm, s vyplněním spár, s dvojím beraněním a se smetením přebytečného materiálu na krajnici</t>
  </si>
  <si>
    <t>596215041R00</t>
  </si>
  <si>
    <t>Kladení zámkové dlažby do drtě tloušťka dlažby 80 mm, tloušťka lože 50 mm</t>
  </si>
  <si>
    <t>s provedením lože z kameniva drceného, s vyplněním spár, s dvojitým hutněním a se smetením přebytečného materiálu na krajnici. S dodáním hmot pro lože a výplň spár.</t>
  </si>
  <si>
    <t>parkovací záliv : 43+40</t>
  </si>
  <si>
    <t>596291113R00</t>
  </si>
  <si>
    <t>Řezání zámkové dlažby tloušťky 80 mm</t>
  </si>
  <si>
    <t>25+2+2+20+2+43</t>
  </si>
  <si>
    <t>58380155R</t>
  </si>
  <si>
    <t>kostka dlažební materiálová skupina I/2 (žula); 15/17 cm</t>
  </si>
  <si>
    <t>t</t>
  </si>
  <si>
    <t>25/2,5</t>
  </si>
  <si>
    <t>592451170R</t>
  </si>
  <si>
    <t>dlažba betonová dvouvrstvá; obdélník; šedá; l = 200 mm; š = 100 mm; tl. 80,0 mm</t>
  </si>
  <si>
    <t>131*1,05</t>
  </si>
  <si>
    <t>59248130R</t>
  </si>
  <si>
    <t>dlažba betonová čtverec; dlaždice zatravňovací; šedá; l = 213 mm; skladebná délka 235 mm; š = 213 mm; tl. 80,0 mm; podíl otevřené plochy 10,0 %</t>
  </si>
  <si>
    <t xml:space="preserve">m2    </t>
  </si>
  <si>
    <t>83*1,05</t>
  </si>
  <si>
    <t>899331111R00</t>
  </si>
  <si>
    <t>Výšková úprava uličního vstupu nebo vpustě do 20 cm zvýšením poklopu</t>
  </si>
  <si>
    <t>kus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</si>
  <si>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</si>
  <si>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599142111R00</t>
  </si>
  <si>
    <t>Úprava zálivky dilatačních nebo pracovních spár šířky přes 20 do 40 mm</t>
  </si>
  <si>
    <t>RTS 19/ II</t>
  </si>
  <si>
    <t>v cementobetonovém krytu hloubky do 40 mm</t>
  </si>
  <si>
    <t>Včetně odstranění zvětralé asfaltové zálivky, vyčištění spár, zalití spár asfaltovou zálivkou, nátěru asfaltovým lakem a posyp drtí.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</si>
  <si>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</si>
  <si>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</si>
  <si>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</si>
  <si>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52+208</t>
  </si>
  <si>
    <t>919731122R00</t>
  </si>
  <si>
    <t>Zarovnání styčné plochy podkladu nebo krytu živičné, tloušťky přes 50 do 100 mm</t>
  </si>
  <si>
    <t>podél vybourané části komunikace nebo zpevněné plochy</t>
  </si>
  <si>
    <t>919735113R00</t>
  </si>
  <si>
    <t>Řezání stávajících krytů nebo podkladů živičných, hloubky přes 100 do 150 mm</t>
  </si>
  <si>
    <t>včetně spotřeby vody</t>
  </si>
  <si>
    <t>59217472R</t>
  </si>
  <si>
    <t>obrubník silniční materiál beton; l = 1000,0 mm; š = 150,0 mm; h = 250,0 mm; barva šedá</t>
  </si>
  <si>
    <t>(9+86+28+43+22+20)</t>
  </si>
  <si>
    <t>59217476R</t>
  </si>
  <si>
    <t>obrubník silniční nájezdový; materiál beton; l = 1000,0 mm; š = 150,0 mm; h = 150,0 mm; barva šedá</t>
  </si>
  <si>
    <t>(27+25)*1,01</t>
  </si>
  <si>
    <t>966006215R00</t>
  </si>
  <si>
    <t>Odstranění svislých dopr. značek včetně demontáže sloupků z AL patek</t>
  </si>
  <si>
    <t>s odklizením materiálu na skládku na vzdálenost do 20 m nebo s naložením na dopravní prostředek</t>
  </si>
  <si>
    <t>998223011R00</t>
  </si>
  <si>
    <t>Přesun hmot pozemních komunikací, kryt dlážděný jakékoliv délky objektu</t>
  </si>
  <si>
    <t>vodorovně do 200 m</t>
  </si>
  <si>
    <t>998225111R00</t>
  </si>
  <si>
    <t>Přesun hmot komunikací a letišť, kryt živičný jakékoliv délky objektu</t>
  </si>
  <si>
    <t>11,90089+552,0194+34,3959+1,29282+68,53832</t>
  </si>
  <si>
    <t>979082213R00</t>
  </si>
  <si>
    <t>Vodorovná doprava suti po suchu bez naložení, ale se složením a hrubým urovnáním na vzdálenost do 1 km</t>
  </si>
  <si>
    <t>979082219R00</t>
  </si>
  <si>
    <t>Vodorovná doprava suti po suchu příplatek k ceně za každý další i započatý 1 km přes 1 km</t>
  </si>
  <si>
    <t>302,885*15</t>
  </si>
  <si>
    <t>979990103R00</t>
  </si>
  <si>
    <t>Poplatek za skládku beton do 30x30 cm</t>
  </si>
  <si>
    <t>801-3</t>
  </si>
  <si>
    <t>302,885-50,6</t>
  </si>
  <si>
    <t>979990112R00</t>
  </si>
  <si>
    <t xml:space="preserve">Poplatek za skládku obalovaný asfalt </t>
  </si>
  <si>
    <t>979082212R00</t>
  </si>
  <si>
    <t>Vodorovná doprava suti po suchu s naložením a se složením na vzdálenost do 50 m</t>
  </si>
  <si>
    <t>Přesun suti</t>
  </si>
  <si>
    <t>POL8_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</si>
</sst>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5TzILsMEVr3R7LSC3cIHjz1FA/UqyOMn3e0Pch6mDWzDrmud1niQyQ6llH656VHnVLYjj2TN7WeL9ClURsIpfA==" saltValue="WXD0fusdLQvpiDBlrXp92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abSelected="1" topLeftCell="B25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1" customWidth="1"/>
    <col min="4" max="4" width="13" style="51" customWidth="1"/>
    <col min="5" max="5" width="9.6640625" style="51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5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5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5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5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 x14ac:dyDescent="0.25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125" t="s">
        <v>50</v>
      </c>
      <c r="J6" s="8"/>
    </row>
    <row r="7" spans="1:15" ht="15.75" customHeight="1" x14ac:dyDescent="0.25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126" t="s">
        <v>51</v>
      </c>
      <c r="H8" s="18" t="s">
        <v>40</v>
      </c>
      <c r="I8" s="125" t="s">
        <v>55</v>
      </c>
      <c r="J8" s="8"/>
    </row>
    <row r="9" spans="1:15" ht="15.75" hidden="1" customHeight="1" x14ac:dyDescent="0.25">
      <c r="A9" s="2"/>
      <c r="B9" s="2"/>
      <c r="D9" s="126" t="s">
        <v>52</v>
      </c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4"/>
      <c r="D10" s="124" t="s">
        <v>54</v>
      </c>
      <c r="E10" s="127" t="s">
        <v>53</v>
      </c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5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5">
      <c r="A16" s="195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SUMIF(F52:F66,A16,I52:I66)+SUMIF(F52:F66,"PSU",I52:I66)</f>
        <v>0</v>
      </c>
      <c r="J16" s="82"/>
    </row>
    <row r="17" spans="1:10" ht="23.25" customHeight="1" x14ac:dyDescent="0.25">
      <c r="A17" s="195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SUMIF(F52:F66,A17,I52:I66)</f>
        <v>0</v>
      </c>
      <c r="J17" s="82"/>
    </row>
    <row r="18" spans="1:10" ht="23.25" customHeight="1" x14ac:dyDescent="0.25">
      <c r="A18" s="195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SUMIF(F52:F66,A18,I52:I66)</f>
        <v>0</v>
      </c>
      <c r="J18" s="82"/>
    </row>
    <row r="19" spans="1:10" ht="23.25" customHeight="1" x14ac:dyDescent="0.25">
      <c r="A19" s="195" t="s">
        <v>96</v>
      </c>
      <c r="B19" s="38" t="s">
        <v>27</v>
      </c>
      <c r="C19" s="59"/>
      <c r="D19" s="60"/>
      <c r="E19" s="80"/>
      <c r="F19" s="81"/>
      <c r="G19" s="80"/>
      <c r="H19" s="81"/>
      <c r="I19" s="80">
        <f>SUMIF(F52:F66,A19,I52:I66)</f>
        <v>0</v>
      </c>
      <c r="J19" s="82"/>
    </row>
    <row r="20" spans="1:10" ht="23.25" customHeight="1" x14ac:dyDescent="0.25">
      <c r="A20" s="195" t="s">
        <v>97</v>
      </c>
      <c r="B20" s="38" t="s">
        <v>28</v>
      </c>
      <c r="C20" s="59"/>
      <c r="D20" s="60"/>
      <c r="E20" s="80"/>
      <c r="F20" s="81"/>
      <c r="G20" s="80"/>
      <c r="H20" s="81"/>
      <c r="I20" s="80">
        <f>SUMIF(F52:F66,A20,I52:I66)</f>
        <v>0</v>
      </c>
      <c r="J20" s="82"/>
    </row>
    <row r="21" spans="1:10" ht="23.25" customHeight="1" x14ac:dyDescent="0.25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5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5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3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56</v>
      </c>
      <c r="C39" s="147"/>
      <c r="D39" s="147"/>
      <c r="E39" s="147"/>
      <c r="F39" s="148">
        <f>'SO 000 01 Pol'!AE37+'SO 101 01 Pol'!AE124</f>
        <v>0</v>
      </c>
      <c r="G39" s="149">
        <f>'SO 000 01 Pol'!AF37+'SO 101 01 Pol'!AF124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5">
      <c r="A40" s="136">
        <v>2</v>
      </c>
      <c r="B40" s="152"/>
      <c r="C40" s="153" t="s">
        <v>57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customHeight="1" x14ac:dyDescent="0.25">
      <c r="A41" s="136">
        <v>2</v>
      </c>
      <c r="B41" s="152" t="s">
        <v>58</v>
      </c>
      <c r="C41" s="153" t="s">
        <v>59</v>
      </c>
      <c r="D41" s="153"/>
      <c r="E41" s="153"/>
      <c r="F41" s="154">
        <f>'SO 000 01 Pol'!AE37</f>
        <v>0</v>
      </c>
      <c r="G41" s="155">
        <f>'SO 000 01 Pol'!AF37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customHeight="1" x14ac:dyDescent="0.25">
      <c r="A42" s="136">
        <v>3</v>
      </c>
      <c r="B42" s="157" t="s">
        <v>60</v>
      </c>
      <c r="C42" s="147" t="s">
        <v>61</v>
      </c>
      <c r="D42" s="147"/>
      <c r="E42" s="147"/>
      <c r="F42" s="158">
        <f>'SO 000 01 Pol'!AE37</f>
        <v>0</v>
      </c>
      <c r="G42" s="150">
        <f>'SO 000 01 Pol'!AF37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5">
      <c r="A43" s="136">
        <v>2</v>
      </c>
      <c r="B43" s="152" t="s">
        <v>62</v>
      </c>
      <c r="C43" s="153" t="s">
        <v>63</v>
      </c>
      <c r="D43" s="153"/>
      <c r="E43" s="153"/>
      <c r="F43" s="154">
        <f>'SO 101 01 Pol'!AE124</f>
        <v>0</v>
      </c>
      <c r="G43" s="155">
        <f>'SO 101 01 Pol'!AF124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5">
      <c r="A44" s="136">
        <v>3</v>
      </c>
      <c r="B44" s="157" t="s">
        <v>60</v>
      </c>
      <c r="C44" s="147" t="s">
        <v>64</v>
      </c>
      <c r="D44" s="147"/>
      <c r="E44" s="147"/>
      <c r="F44" s="158">
        <f>'SO 101 01 Pol'!AE124</f>
        <v>0</v>
      </c>
      <c r="G44" s="150">
        <f>'SO 101 01 Pol'!AF124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5">
      <c r="A45" s="136"/>
      <c r="B45" s="159" t="s">
        <v>65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9" spans="1:10" ht="15.6" x14ac:dyDescent="0.3">
      <c r="B49" s="175" t="s">
        <v>67</v>
      </c>
    </row>
    <row r="51" spans="1:10" ht="25.5" customHeight="1" x14ac:dyDescent="0.25">
      <c r="A51" s="177"/>
      <c r="B51" s="180" t="s">
        <v>17</v>
      </c>
      <c r="C51" s="180" t="s">
        <v>5</v>
      </c>
      <c r="D51" s="181"/>
      <c r="E51" s="181"/>
      <c r="F51" s="182" t="s">
        <v>68</v>
      </c>
      <c r="G51" s="182"/>
      <c r="H51" s="182"/>
      <c r="I51" s="182" t="s">
        <v>29</v>
      </c>
      <c r="J51" s="182" t="s">
        <v>0</v>
      </c>
    </row>
    <row r="52" spans="1:10" ht="36.75" customHeight="1" x14ac:dyDescent="0.25">
      <c r="A52" s="178"/>
      <c r="B52" s="183" t="s">
        <v>69</v>
      </c>
      <c r="C52" s="184" t="s">
        <v>70</v>
      </c>
      <c r="D52" s="185"/>
      <c r="E52" s="185"/>
      <c r="F52" s="191" t="s">
        <v>24</v>
      </c>
      <c r="G52" s="192"/>
      <c r="H52" s="192"/>
      <c r="I52" s="192">
        <f>'SO 101 01 Pol'!G8</f>
        <v>0</v>
      </c>
      <c r="J52" s="189" t="str">
        <f>IF(I67=0,"",I52/I67*100)</f>
        <v/>
      </c>
    </row>
    <row r="53" spans="1:10" ht="36.75" customHeight="1" x14ac:dyDescent="0.25">
      <c r="A53" s="178"/>
      <c r="B53" s="183" t="s">
        <v>71</v>
      </c>
      <c r="C53" s="184" t="s">
        <v>72</v>
      </c>
      <c r="D53" s="185"/>
      <c r="E53" s="185"/>
      <c r="F53" s="191" t="s">
        <v>24</v>
      </c>
      <c r="G53" s="192"/>
      <c r="H53" s="192"/>
      <c r="I53" s="192">
        <f>'SO 101 01 Pol'!G19</f>
        <v>0</v>
      </c>
      <c r="J53" s="189" t="str">
        <f>IF(I67=0,"",I53/I67*100)</f>
        <v/>
      </c>
    </row>
    <row r="54" spans="1:10" ht="36.75" customHeight="1" x14ac:dyDescent="0.25">
      <c r="A54" s="178"/>
      <c r="B54" s="183" t="s">
        <v>73</v>
      </c>
      <c r="C54" s="184" t="s">
        <v>74</v>
      </c>
      <c r="D54" s="185"/>
      <c r="E54" s="185"/>
      <c r="F54" s="191" t="s">
        <v>24</v>
      </c>
      <c r="G54" s="192"/>
      <c r="H54" s="192"/>
      <c r="I54" s="192">
        <f>'SO 101 01 Pol'!G30</f>
        <v>0</v>
      </c>
      <c r="J54" s="189" t="str">
        <f>IF(I67=0,"",I54/I67*100)</f>
        <v/>
      </c>
    </row>
    <row r="55" spans="1:10" ht="36.75" customHeight="1" x14ac:dyDescent="0.25">
      <c r="A55" s="178"/>
      <c r="B55" s="183" t="s">
        <v>75</v>
      </c>
      <c r="C55" s="184" t="s">
        <v>76</v>
      </c>
      <c r="D55" s="185"/>
      <c r="E55" s="185"/>
      <c r="F55" s="191" t="s">
        <v>24</v>
      </c>
      <c r="G55" s="192"/>
      <c r="H55" s="192"/>
      <c r="I55" s="192">
        <f>'SO 101 01 Pol'!G37</f>
        <v>0</v>
      </c>
      <c r="J55" s="189" t="str">
        <f>IF(I67=0,"",I55/I67*100)</f>
        <v/>
      </c>
    </row>
    <row r="56" spans="1:10" ht="36.75" customHeight="1" x14ac:dyDescent="0.25">
      <c r="A56" s="178"/>
      <c r="B56" s="183" t="s">
        <v>77</v>
      </c>
      <c r="C56" s="184" t="s">
        <v>78</v>
      </c>
      <c r="D56" s="185"/>
      <c r="E56" s="185"/>
      <c r="F56" s="191" t="s">
        <v>24</v>
      </c>
      <c r="G56" s="192"/>
      <c r="H56" s="192"/>
      <c r="I56" s="192">
        <f>'SO 101 01 Pol'!G41</f>
        <v>0</v>
      </c>
      <c r="J56" s="189" t="str">
        <f>IF(I67=0,"",I56/I67*100)</f>
        <v/>
      </c>
    </row>
    <row r="57" spans="1:10" ht="36.75" customHeight="1" x14ac:dyDescent="0.25">
      <c r="A57" s="178"/>
      <c r="B57" s="183" t="s">
        <v>79</v>
      </c>
      <c r="C57" s="184" t="s">
        <v>80</v>
      </c>
      <c r="D57" s="185"/>
      <c r="E57" s="185"/>
      <c r="F57" s="191" t="s">
        <v>24</v>
      </c>
      <c r="G57" s="192"/>
      <c r="H57" s="192"/>
      <c r="I57" s="192">
        <f>'SO 101 01 Pol'!G55</f>
        <v>0</v>
      </c>
      <c r="J57" s="189" t="str">
        <f>IF(I67=0,"",I57/I67*100)</f>
        <v/>
      </c>
    </row>
    <row r="58" spans="1:10" ht="36.75" customHeight="1" x14ac:dyDescent="0.25">
      <c r="A58" s="178"/>
      <c r="B58" s="183" t="s">
        <v>81</v>
      </c>
      <c r="C58" s="184" t="s">
        <v>82</v>
      </c>
      <c r="D58" s="185"/>
      <c r="E58" s="185"/>
      <c r="F58" s="191" t="s">
        <v>24</v>
      </c>
      <c r="G58" s="192"/>
      <c r="H58" s="192"/>
      <c r="I58" s="192">
        <f>'SO 101 01 Pol'!G70</f>
        <v>0</v>
      </c>
      <c r="J58" s="189" t="str">
        <f>IF(I67=0,"",I58/I67*100)</f>
        <v/>
      </c>
    </row>
    <row r="59" spans="1:10" ht="36.75" customHeight="1" x14ac:dyDescent="0.25">
      <c r="A59" s="178"/>
      <c r="B59" s="183" t="s">
        <v>83</v>
      </c>
      <c r="C59" s="184" t="s">
        <v>84</v>
      </c>
      <c r="D59" s="185"/>
      <c r="E59" s="185"/>
      <c r="F59" s="191" t="s">
        <v>24</v>
      </c>
      <c r="G59" s="192"/>
      <c r="H59" s="192"/>
      <c r="I59" s="192">
        <f>'SO 101 01 Pol'!G73</f>
        <v>0</v>
      </c>
      <c r="J59" s="189" t="str">
        <f>IF(I67=0,"",I59/I67*100)</f>
        <v/>
      </c>
    </row>
    <row r="60" spans="1:10" ht="36.75" customHeight="1" x14ac:dyDescent="0.25">
      <c r="A60" s="178"/>
      <c r="B60" s="183" t="s">
        <v>85</v>
      </c>
      <c r="C60" s="184" t="s">
        <v>86</v>
      </c>
      <c r="D60" s="185"/>
      <c r="E60" s="185"/>
      <c r="F60" s="191" t="s">
        <v>24</v>
      </c>
      <c r="G60" s="192"/>
      <c r="H60" s="192"/>
      <c r="I60" s="192">
        <f>'SO 101 01 Pol'!G88</f>
        <v>0</v>
      </c>
      <c r="J60" s="189" t="str">
        <f>IF(I67=0,"",I60/I67*100)</f>
        <v/>
      </c>
    </row>
    <row r="61" spans="1:10" ht="36.75" customHeight="1" x14ac:dyDescent="0.25">
      <c r="A61" s="178"/>
      <c r="B61" s="183" t="s">
        <v>87</v>
      </c>
      <c r="C61" s="184" t="s">
        <v>88</v>
      </c>
      <c r="D61" s="185"/>
      <c r="E61" s="185"/>
      <c r="F61" s="191" t="s">
        <v>24</v>
      </c>
      <c r="G61" s="192"/>
      <c r="H61" s="192"/>
      <c r="I61" s="192">
        <f>'SO 101 01 Pol'!G91</f>
        <v>0</v>
      </c>
      <c r="J61" s="189" t="str">
        <f>IF(I67=0,"",I61/I67*100)</f>
        <v/>
      </c>
    </row>
    <row r="62" spans="1:10" ht="36.75" customHeight="1" x14ac:dyDescent="0.25">
      <c r="A62" s="178"/>
      <c r="B62" s="183" t="s">
        <v>89</v>
      </c>
      <c r="C62" s="184" t="s">
        <v>90</v>
      </c>
      <c r="D62" s="185"/>
      <c r="E62" s="185"/>
      <c r="F62" s="191" t="s">
        <v>24</v>
      </c>
      <c r="G62" s="192"/>
      <c r="H62" s="192"/>
      <c r="I62" s="192">
        <f>'SO 101 01 Pol'!G106</f>
        <v>0</v>
      </c>
      <c r="J62" s="189" t="str">
        <f>IF(I67=0,"",I62/I67*100)</f>
        <v/>
      </c>
    </row>
    <row r="63" spans="1:10" ht="36.75" customHeight="1" x14ac:dyDescent="0.25">
      <c r="A63" s="178"/>
      <c r="B63" s="183" t="s">
        <v>91</v>
      </c>
      <c r="C63" s="184" t="s">
        <v>92</v>
      </c>
      <c r="D63" s="185"/>
      <c r="E63" s="185"/>
      <c r="F63" s="191" t="s">
        <v>24</v>
      </c>
      <c r="G63" s="192"/>
      <c r="H63" s="192"/>
      <c r="I63" s="192">
        <f>'SO 101 01 Pol'!G109</f>
        <v>0</v>
      </c>
      <c r="J63" s="189" t="str">
        <f>IF(I67=0,"",I63/I67*100)</f>
        <v/>
      </c>
    </row>
    <row r="64" spans="1:10" ht="36.75" customHeight="1" x14ac:dyDescent="0.25">
      <c r="A64" s="178"/>
      <c r="B64" s="183" t="s">
        <v>93</v>
      </c>
      <c r="C64" s="184" t="s">
        <v>94</v>
      </c>
      <c r="D64" s="185"/>
      <c r="E64" s="185"/>
      <c r="F64" s="191" t="s">
        <v>95</v>
      </c>
      <c r="G64" s="192"/>
      <c r="H64" s="192"/>
      <c r="I64" s="192">
        <f>'SO 101 01 Pol'!G115</f>
        <v>0</v>
      </c>
      <c r="J64" s="189" t="str">
        <f>IF(I67=0,"",I64/I67*100)</f>
        <v/>
      </c>
    </row>
    <row r="65" spans="1:10" ht="36.75" customHeight="1" x14ac:dyDescent="0.25">
      <c r="A65" s="178"/>
      <c r="B65" s="183" t="s">
        <v>96</v>
      </c>
      <c r="C65" s="184" t="s">
        <v>27</v>
      </c>
      <c r="D65" s="185"/>
      <c r="E65" s="185"/>
      <c r="F65" s="191" t="s">
        <v>96</v>
      </c>
      <c r="G65" s="192"/>
      <c r="H65" s="192"/>
      <c r="I65" s="192">
        <f>'SO 000 01 Pol'!G8</f>
        <v>0</v>
      </c>
      <c r="J65" s="189" t="str">
        <f>IF(I67=0,"",I65/I67*100)</f>
        <v/>
      </c>
    </row>
    <row r="66" spans="1:10" ht="36.75" customHeight="1" x14ac:dyDescent="0.25">
      <c r="A66" s="178"/>
      <c r="B66" s="183" t="s">
        <v>97</v>
      </c>
      <c r="C66" s="184" t="s">
        <v>28</v>
      </c>
      <c r="D66" s="185"/>
      <c r="E66" s="185"/>
      <c r="F66" s="191" t="s">
        <v>97</v>
      </c>
      <c r="G66" s="192"/>
      <c r="H66" s="192"/>
      <c r="I66" s="192">
        <f>'SO 000 01 Pol'!G23</f>
        <v>0</v>
      </c>
      <c r="J66" s="189" t="str">
        <f>IF(I67=0,"",I66/I67*100)</f>
        <v/>
      </c>
    </row>
    <row r="67" spans="1:10" ht="25.5" customHeight="1" x14ac:dyDescent="0.25">
      <c r="A67" s="179"/>
      <c r="B67" s="186" t="s">
        <v>1</v>
      </c>
      <c r="C67" s="187"/>
      <c r="D67" s="188"/>
      <c r="E67" s="188"/>
      <c r="F67" s="193"/>
      <c r="G67" s="194"/>
      <c r="H67" s="194"/>
      <c r="I67" s="194">
        <f>SUM(I52:I66)</f>
        <v>0</v>
      </c>
      <c r="J67" s="190">
        <f>SUM(J52:J66)</f>
        <v>0</v>
      </c>
    </row>
    <row r="68" spans="1:10" x14ac:dyDescent="0.25">
      <c r="F68" s="134"/>
      <c r="G68" s="134"/>
      <c r="H68" s="134"/>
      <c r="I68" s="134"/>
      <c r="J68" s="135"/>
    </row>
    <row r="69" spans="1:10" x14ac:dyDescent="0.25">
      <c r="F69" s="134"/>
      <c r="G69" s="134"/>
      <c r="H69" s="134"/>
      <c r="I69" s="134"/>
      <c r="J69" s="135"/>
    </row>
    <row r="70" spans="1:10" x14ac:dyDescent="0.25">
      <c r="F70" s="134"/>
      <c r="G70" s="134"/>
      <c r="H70" s="134"/>
      <c r="I70" s="134"/>
      <c r="J70" s="135"/>
    </row>
  </sheetData>
  <sheetProtection algorithmName="SHA-512" hashValue="ubImKdcGtfWAbaUGUVGUeSUO3FTBzLcr6aYGejuCPRbfyf7fZ43sqJ6IUCAlxWHaFGuelUACqXM9oEjkxmmO7w==" saltValue="T4eYzeVtBKLqjF5175yd3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C65:E65"/>
    <mergeCell ref="C66:E66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50" t="s">
        <v>7</v>
      </c>
      <c r="B2" s="49"/>
      <c r="C2" s="103"/>
      <c r="D2" s="103"/>
      <c r="E2" s="103"/>
      <c r="F2" s="103"/>
      <c r="G2" s="104"/>
    </row>
    <row r="3" spans="1:7" ht="24.9" customHeight="1" x14ac:dyDescent="0.25">
      <c r="A3" s="50" t="s">
        <v>8</v>
      </c>
      <c r="B3" s="49"/>
      <c r="C3" s="103"/>
      <c r="D3" s="103"/>
      <c r="E3" s="103"/>
      <c r="F3" s="103"/>
      <c r="G3" s="104"/>
    </row>
    <row r="4" spans="1:7" ht="24.9" customHeight="1" x14ac:dyDescent="0.25">
      <c r="A4" s="50" t="s">
        <v>9</v>
      </c>
      <c r="B4" s="49"/>
      <c r="C4" s="103"/>
      <c r="D4" s="103"/>
      <c r="E4" s="103"/>
      <c r="F4" s="103"/>
      <c r="G4" s="104"/>
    </row>
    <row r="5" spans="1:7" x14ac:dyDescent="0.25">
      <c r="B5" s="4"/>
      <c r="C5" s="5"/>
      <c r="D5" s="6"/>
    </row>
  </sheetData>
  <sheetProtection algorithmName="SHA-512" hashValue="X3NtKqu9gIetm4qBupCsVmTKvkBwfThWM7aQqF7TzKL1GrDnaQ/3E+zi6ACeOk6VvxMQp+ZlvGf1mk+w0B2Tbw==" saltValue="sWyKqH82ItvB3mU3MYTDF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AD300-1042-405A-AFF6-13257DD8144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6" t="s">
        <v>98</v>
      </c>
      <c r="B1" s="196"/>
      <c r="C1" s="196"/>
      <c r="D1" s="196"/>
      <c r="E1" s="196"/>
      <c r="F1" s="196"/>
      <c r="G1" s="196"/>
      <c r="AG1" t="s">
        <v>99</v>
      </c>
    </row>
    <row r="2" spans="1:60" ht="25.05" customHeight="1" x14ac:dyDescent="0.25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100</v>
      </c>
    </row>
    <row r="3" spans="1:60" ht="25.05" customHeight="1" x14ac:dyDescent="0.25">
      <c r="A3" s="197" t="s">
        <v>8</v>
      </c>
      <c r="B3" s="49" t="s">
        <v>58</v>
      </c>
      <c r="C3" s="200" t="s">
        <v>59</v>
      </c>
      <c r="D3" s="198"/>
      <c r="E3" s="198"/>
      <c r="F3" s="198"/>
      <c r="G3" s="199"/>
      <c r="AC3" s="176" t="s">
        <v>100</v>
      </c>
      <c r="AG3" t="s">
        <v>101</v>
      </c>
    </row>
    <row r="4" spans="1:60" ht="25.05" customHeight="1" x14ac:dyDescent="0.25">
      <c r="A4" s="201" t="s">
        <v>9</v>
      </c>
      <c r="B4" s="202" t="s">
        <v>60</v>
      </c>
      <c r="C4" s="203" t="s">
        <v>61</v>
      </c>
      <c r="D4" s="204"/>
      <c r="E4" s="204"/>
      <c r="F4" s="204"/>
      <c r="G4" s="205"/>
      <c r="AG4" t="s">
        <v>102</v>
      </c>
    </row>
    <row r="5" spans="1:60" x14ac:dyDescent="0.25">
      <c r="D5" s="10"/>
    </row>
    <row r="6" spans="1:60" ht="39.6" x14ac:dyDescent="0.25">
      <c r="A6" s="207" t="s">
        <v>103</v>
      </c>
      <c r="B6" s="209" t="s">
        <v>104</v>
      </c>
      <c r="C6" s="209" t="s">
        <v>105</v>
      </c>
      <c r="D6" s="208" t="s">
        <v>106</v>
      </c>
      <c r="E6" s="207" t="s">
        <v>107</v>
      </c>
      <c r="F6" s="206" t="s">
        <v>108</v>
      </c>
      <c r="G6" s="207" t="s">
        <v>29</v>
      </c>
      <c r="H6" s="210" t="s">
        <v>30</v>
      </c>
      <c r="I6" s="210" t="s">
        <v>109</v>
      </c>
      <c r="J6" s="210" t="s">
        <v>31</v>
      </c>
      <c r="K6" s="210" t="s">
        <v>110</v>
      </c>
      <c r="L6" s="210" t="s">
        <v>111</v>
      </c>
      <c r="M6" s="210" t="s">
        <v>112</v>
      </c>
      <c r="N6" s="210" t="s">
        <v>113</v>
      </c>
      <c r="O6" s="210" t="s">
        <v>114</v>
      </c>
      <c r="P6" s="210" t="s">
        <v>115</v>
      </c>
      <c r="Q6" s="210" t="s">
        <v>116</v>
      </c>
      <c r="R6" s="210" t="s">
        <v>117</v>
      </c>
      <c r="S6" s="210" t="s">
        <v>118</v>
      </c>
      <c r="T6" s="210" t="s">
        <v>119</v>
      </c>
      <c r="U6" s="210" t="s">
        <v>120</v>
      </c>
      <c r="V6" s="210" t="s">
        <v>121</v>
      </c>
      <c r="W6" s="210" t="s">
        <v>122</v>
      </c>
      <c r="X6" s="210" t="s">
        <v>123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5">
      <c r="A8" s="222" t="s">
        <v>124</v>
      </c>
      <c r="B8" s="223" t="s">
        <v>96</v>
      </c>
      <c r="C8" s="246" t="s">
        <v>27</v>
      </c>
      <c r="D8" s="224"/>
      <c r="E8" s="225"/>
      <c r="F8" s="226"/>
      <c r="G8" s="226">
        <f>SUMIF(AG9:AG22,"&lt;&gt;NOR",G9:G22)</f>
        <v>0</v>
      </c>
      <c r="H8" s="226"/>
      <c r="I8" s="226">
        <f>SUM(I9:I22)</f>
        <v>0</v>
      </c>
      <c r="J8" s="226"/>
      <c r="K8" s="226">
        <f>SUM(K9:K22)</f>
        <v>0</v>
      </c>
      <c r="L8" s="226"/>
      <c r="M8" s="226">
        <f>SUM(M9:M22)</f>
        <v>0</v>
      </c>
      <c r="N8" s="226"/>
      <c r="O8" s="226">
        <f>SUM(O9:O22)</f>
        <v>0</v>
      </c>
      <c r="P8" s="226"/>
      <c r="Q8" s="226">
        <f>SUM(Q9:Q22)</f>
        <v>0</v>
      </c>
      <c r="R8" s="226"/>
      <c r="S8" s="226"/>
      <c r="T8" s="227"/>
      <c r="U8" s="221"/>
      <c r="V8" s="221">
        <f>SUM(V9:V22)</f>
        <v>0</v>
      </c>
      <c r="W8" s="221"/>
      <c r="X8" s="221"/>
      <c r="AG8" t="s">
        <v>125</v>
      </c>
    </row>
    <row r="9" spans="1:60" outlineLevel="1" x14ac:dyDescent="0.25">
      <c r="A9" s="235">
        <v>1</v>
      </c>
      <c r="B9" s="236" t="s">
        <v>126</v>
      </c>
      <c r="C9" s="247" t="s">
        <v>127</v>
      </c>
      <c r="D9" s="237" t="s">
        <v>128</v>
      </c>
      <c r="E9" s="238">
        <v>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/>
      <c r="S9" s="240" t="s">
        <v>129</v>
      </c>
      <c r="T9" s="241" t="s">
        <v>130</v>
      </c>
      <c r="U9" s="220">
        <v>0</v>
      </c>
      <c r="V9" s="220">
        <f>ROUND(E9*U9,2)</f>
        <v>0</v>
      </c>
      <c r="W9" s="220"/>
      <c r="X9" s="220" t="s">
        <v>131</v>
      </c>
      <c r="Y9" s="211"/>
      <c r="Z9" s="211"/>
      <c r="AA9" s="211"/>
      <c r="AB9" s="211"/>
      <c r="AC9" s="211"/>
      <c r="AD9" s="211"/>
      <c r="AE9" s="211"/>
      <c r="AF9" s="211"/>
      <c r="AG9" s="211" t="s">
        <v>132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28">
        <v>2</v>
      </c>
      <c r="B10" s="229" t="s">
        <v>133</v>
      </c>
      <c r="C10" s="248" t="s">
        <v>134</v>
      </c>
      <c r="D10" s="230" t="s">
        <v>128</v>
      </c>
      <c r="E10" s="231">
        <v>1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33">
        <v>0</v>
      </c>
      <c r="O10" s="233">
        <f>ROUND(E10*N10,2)</f>
        <v>0</v>
      </c>
      <c r="P10" s="233">
        <v>0</v>
      </c>
      <c r="Q10" s="233">
        <f>ROUND(E10*P10,2)</f>
        <v>0</v>
      </c>
      <c r="R10" s="233"/>
      <c r="S10" s="233" t="s">
        <v>135</v>
      </c>
      <c r="T10" s="234" t="s">
        <v>130</v>
      </c>
      <c r="U10" s="220">
        <v>0</v>
      </c>
      <c r="V10" s="220">
        <f>ROUND(E10*U10,2)</f>
        <v>0</v>
      </c>
      <c r="W10" s="220"/>
      <c r="X10" s="220" t="s">
        <v>136</v>
      </c>
      <c r="Y10" s="211"/>
      <c r="Z10" s="211"/>
      <c r="AA10" s="211"/>
      <c r="AB10" s="211"/>
      <c r="AC10" s="211"/>
      <c r="AD10" s="211"/>
      <c r="AE10" s="211"/>
      <c r="AF10" s="211"/>
      <c r="AG10" s="211" t="s">
        <v>137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8"/>
      <c r="B11" s="219"/>
      <c r="C11" s="249" t="s">
        <v>175</v>
      </c>
      <c r="D11" s="242"/>
      <c r="E11" s="242"/>
      <c r="F11" s="242"/>
      <c r="G11" s="242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138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8"/>
      <c r="B12" s="219"/>
      <c r="C12" s="250" t="s">
        <v>139</v>
      </c>
      <c r="D12" s="244"/>
      <c r="E12" s="244"/>
      <c r="F12" s="244"/>
      <c r="G12" s="244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138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43" t="str">
        <f>C12</f>
        <v>Vyhotovení protokolu o vytyčení stavby se seznamem souřadnic vytyčených bodů a jejich polohopisnými (S-JTSK) a výškopisnými (Bpv) hodnotami.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28">
        <v>3</v>
      </c>
      <c r="B13" s="229" t="s">
        <v>140</v>
      </c>
      <c r="C13" s="248" t="s">
        <v>141</v>
      </c>
      <c r="D13" s="230" t="s">
        <v>128</v>
      </c>
      <c r="E13" s="231">
        <v>1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33">
        <v>0</v>
      </c>
      <c r="O13" s="233">
        <f>ROUND(E13*N13,2)</f>
        <v>0</v>
      </c>
      <c r="P13" s="233">
        <v>0</v>
      </c>
      <c r="Q13" s="233">
        <f>ROUND(E13*P13,2)</f>
        <v>0</v>
      </c>
      <c r="R13" s="233"/>
      <c r="S13" s="233" t="s">
        <v>135</v>
      </c>
      <c r="T13" s="234" t="s">
        <v>130</v>
      </c>
      <c r="U13" s="220">
        <v>0</v>
      </c>
      <c r="V13" s="220">
        <f>ROUND(E13*U13,2)</f>
        <v>0</v>
      </c>
      <c r="W13" s="220"/>
      <c r="X13" s="220" t="s">
        <v>136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137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8"/>
      <c r="B14" s="219"/>
      <c r="C14" s="249" t="s">
        <v>142</v>
      </c>
      <c r="D14" s="242"/>
      <c r="E14" s="242"/>
      <c r="F14" s="242"/>
      <c r="G14" s="242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138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43" t="str">
        <f>C14</f>
        <v>Zaměření a vytýčení stávajících inženýrských sítí v místě stavby z hlediska jejich ochrany při provádění stavby.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28">
        <v>4</v>
      </c>
      <c r="B15" s="229" t="s">
        <v>143</v>
      </c>
      <c r="C15" s="248" t="s">
        <v>144</v>
      </c>
      <c r="D15" s="230" t="s">
        <v>128</v>
      </c>
      <c r="E15" s="231">
        <v>1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33">
        <v>0</v>
      </c>
      <c r="O15" s="233">
        <f>ROUND(E15*N15,2)</f>
        <v>0</v>
      </c>
      <c r="P15" s="233">
        <v>0</v>
      </c>
      <c r="Q15" s="233">
        <f>ROUND(E15*P15,2)</f>
        <v>0</v>
      </c>
      <c r="R15" s="233"/>
      <c r="S15" s="233" t="s">
        <v>135</v>
      </c>
      <c r="T15" s="234" t="s">
        <v>130</v>
      </c>
      <c r="U15" s="220">
        <v>0</v>
      </c>
      <c r="V15" s="220">
        <f>ROUND(E15*U15,2)</f>
        <v>0</v>
      </c>
      <c r="W15" s="220"/>
      <c r="X15" s="220" t="s">
        <v>136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137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21" outlineLevel="1" x14ac:dyDescent="0.25">
      <c r="A16" s="218"/>
      <c r="B16" s="219"/>
      <c r="C16" s="249" t="s">
        <v>145</v>
      </c>
      <c r="D16" s="242"/>
      <c r="E16" s="242"/>
      <c r="F16" s="242"/>
      <c r="G16" s="242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138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43" t="str">
        <f>C16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28">
        <v>5</v>
      </c>
      <c r="B17" s="229" t="s">
        <v>146</v>
      </c>
      <c r="C17" s="248" t="s">
        <v>147</v>
      </c>
      <c r="D17" s="230" t="s">
        <v>128</v>
      </c>
      <c r="E17" s="231">
        <v>1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33">
        <v>0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 t="s">
        <v>135</v>
      </c>
      <c r="T17" s="234" t="s">
        <v>130</v>
      </c>
      <c r="U17" s="220">
        <v>0</v>
      </c>
      <c r="V17" s="220">
        <f>ROUND(E17*U17,2)</f>
        <v>0</v>
      </c>
      <c r="W17" s="220"/>
      <c r="X17" s="220" t="s">
        <v>136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137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31.2" outlineLevel="1" x14ac:dyDescent="0.25">
      <c r="A18" s="218"/>
      <c r="B18" s="219"/>
      <c r="C18" s="249" t="s">
        <v>148</v>
      </c>
      <c r="D18" s="242"/>
      <c r="E18" s="242"/>
      <c r="F18" s="242"/>
      <c r="G18" s="242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138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43" t="str">
        <f>C18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28">
        <v>6</v>
      </c>
      <c r="B19" s="229" t="s">
        <v>149</v>
      </c>
      <c r="C19" s="248" t="s">
        <v>150</v>
      </c>
      <c r="D19" s="230" t="s">
        <v>128</v>
      </c>
      <c r="E19" s="231">
        <v>1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3"/>
      <c r="S19" s="233" t="s">
        <v>135</v>
      </c>
      <c r="T19" s="234" t="s">
        <v>130</v>
      </c>
      <c r="U19" s="220">
        <v>0</v>
      </c>
      <c r="V19" s="220">
        <f>ROUND(E19*U19,2)</f>
        <v>0</v>
      </c>
      <c r="W19" s="220"/>
      <c r="X19" s="220" t="s">
        <v>136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137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ht="21" outlineLevel="1" x14ac:dyDescent="0.25">
      <c r="A20" s="218"/>
      <c r="B20" s="219"/>
      <c r="C20" s="249" t="s">
        <v>151</v>
      </c>
      <c r="D20" s="242"/>
      <c r="E20" s="242"/>
      <c r="F20" s="242"/>
      <c r="G20" s="242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1"/>
      <c r="Z20" s="211"/>
      <c r="AA20" s="211"/>
      <c r="AB20" s="211"/>
      <c r="AC20" s="211"/>
      <c r="AD20" s="211"/>
      <c r="AE20" s="211"/>
      <c r="AF20" s="211"/>
      <c r="AG20" s="211" t="s">
        <v>138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43" t="str">
        <f>C20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0" s="211"/>
      <c r="BC20" s="211"/>
      <c r="BD20" s="211"/>
      <c r="BE20" s="211"/>
      <c r="BF20" s="211"/>
      <c r="BG20" s="211"/>
      <c r="BH20" s="211"/>
    </row>
    <row r="21" spans="1:60" ht="20.399999999999999" outlineLevel="1" x14ac:dyDescent="0.25">
      <c r="A21" s="228">
        <v>7</v>
      </c>
      <c r="B21" s="229" t="s">
        <v>152</v>
      </c>
      <c r="C21" s="248" t="s">
        <v>153</v>
      </c>
      <c r="D21" s="230" t="s">
        <v>128</v>
      </c>
      <c r="E21" s="231">
        <v>1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3"/>
      <c r="S21" s="233" t="s">
        <v>129</v>
      </c>
      <c r="T21" s="234" t="s">
        <v>130</v>
      </c>
      <c r="U21" s="220">
        <v>0</v>
      </c>
      <c r="V21" s="220">
        <f>ROUND(E21*U21,2)</f>
        <v>0</v>
      </c>
      <c r="W21" s="220"/>
      <c r="X21" s="220" t="s">
        <v>136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137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1" outlineLevel="1" x14ac:dyDescent="0.25">
      <c r="A22" s="218"/>
      <c r="B22" s="219"/>
      <c r="C22" s="249" t="s">
        <v>154</v>
      </c>
      <c r="D22" s="242"/>
      <c r="E22" s="242"/>
      <c r="F22" s="242"/>
      <c r="G22" s="242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138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43" t="str">
        <f>C22</f>
        <v>Náklady zhotovitele, které vznikají v souvislosti se zajištěním požadavků objednatele na obvyklá zajištění závazku splnit dílo nebo některou ze smluvních povinností.</v>
      </c>
      <c r="BB22" s="211"/>
      <c r="BC22" s="211"/>
      <c r="BD22" s="211"/>
      <c r="BE22" s="211"/>
      <c r="BF22" s="211"/>
      <c r="BG22" s="211"/>
      <c r="BH22" s="211"/>
    </row>
    <row r="23" spans="1:60" x14ac:dyDescent="0.25">
      <c r="A23" s="222" t="s">
        <v>124</v>
      </c>
      <c r="B23" s="223" t="s">
        <v>97</v>
      </c>
      <c r="C23" s="246" t="s">
        <v>28</v>
      </c>
      <c r="D23" s="224"/>
      <c r="E23" s="225"/>
      <c r="F23" s="226"/>
      <c r="G23" s="226">
        <f>SUMIF(AG24:AG35,"&lt;&gt;NOR",G24:G35)</f>
        <v>0</v>
      </c>
      <c r="H23" s="226"/>
      <c r="I23" s="226">
        <f>SUM(I24:I35)</f>
        <v>0</v>
      </c>
      <c r="J23" s="226"/>
      <c r="K23" s="226">
        <f>SUM(K24:K35)</f>
        <v>0</v>
      </c>
      <c r="L23" s="226"/>
      <c r="M23" s="226">
        <f>SUM(M24:M35)</f>
        <v>0</v>
      </c>
      <c r="N23" s="226"/>
      <c r="O23" s="226">
        <f>SUM(O24:O35)</f>
        <v>0</v>
      </c>
      <c r="P23" s="226"/>
      <c r="Q23" s="226">
        <f>SUM(Q24:Q35)</f>
        <v>0</v>
      </c>
      <c r="R23" s="226"/>
      <c r="S23" s="226"/>
      <c r="T23" s="227"/>
      <c r="U23" s="221"/>
      <c r="V23" s="221">
        <f>SUM(V24:V35)</f>
        <v>0</v>
      </c>
      <c r="W23" s="221"/>
      <c r="X23" s="221"/>
      <c r="AG23" t="s">
        <v>125</v>
      </c>
    </row>
    <row r="24" spans="1:60" outlineLevel="1" x14ac:dyDescent="0.25">
      <c r="A24" s="228">
        <v>8</v>
      </c>
      <c r="B24" s="229" t="s">
        <v>155</v>
      </c>
      <c r="C24" s="248" t="s">
        <v>156</v>
      </c>
      <c r="D24" s="230" t="s">
        <v>128</v>
      </c>
      <c r="E24" s="231">
        <v>1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33">
        <v>0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 t="s">
        <v>135</v>
      </c>
      <c r="T24" s="234" t="s">
        <v>130</v>
      </c>
      <c r="U24" s="220">
        <v>0</v>
      </c>
      <c r="V24" s="220">
        <f>ROUND(E24*U24,2)</f>
        <v>0</v>
      </c>
      <c r="W24" s="220"/>
      <c r="X24" s="220" t="s">
        <v>136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137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41.4" outlineLevel="1" x14ac:dyDescent="0.25">
      <c r="A25" s="218"/>
      <c r="B25" s="219"/>
      <c r="C25" s="249" t="s">
        <v>157</v>
      </c>
      <c r="D25" s="242"/>
      <c r="E25" s="242"/>
      <c r="F25" s="242"/>
      <c r="G25" s="242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11"/>
      <c r="Z25" s="211"/>
      <c r="AA25" s="211"/>
      <c r="AB25" s="211"/>
      <c r="AC25" s="211"/>
      <c r="AD25" s="211"/>
      <c r="AE25" s="211"/>
      <c r="AF25" s="211"/>
      <c r="AG25" s="211" t="s">
        <v>138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43" t="str">
        <f>C25</f>
        <v>Náklady na provedení průzkumů nebo doplnění stávajících průzkumů, pokud je obchodní podmínky vyžadují a tyto průzkumy nejsou v dostatečném rozsahu součástí projektové dokumentace. Jedná se zejména o Geologický – inženýrsko-geologický / radonový / hydrogeologický / pedologický průzkum, botanický a zoologický průzkum, stavební průzkum – umělecko historický / stavebně statický a případný průzkum výskytu nebezpečných látek – odpadu / munice / výbušnin apod.</v>
      </c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28">
        <v>9</v>
      </c>
      <c r="B26" s="229" t="s">
        <v>158</v>
      </c>
      <c r="C26" s="248" t="s">
        <v>159</v>
      </c>
      <c r="D26" s="230" t="s">
        <v>128</v>
      </c>
      <c r="E26" s="231">
        <v>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 t="s">
        <v>135</v>
      </c>
      <c r="T26" s="234" t="s">
        <v>130</v>
      </c>
      <c r="U26" s="220">
        <v>0</v>
      </c>
      <c r="V26" s="220">
        <f>ROUND(E26*U26,2)</f>
        <v>0</v>
      </c>
      <c r="W26" s="220"/>
      <c r="X26" s="220" t="s">
        <v>136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137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ht="21" outlineLevel="1" x14ac:dyDescent="0.25">
      <c r="A27" s="218"/>
      <c r="B27" s="219"/>
      <c r="C27" s="249" t="s">
        <v>160</v>
      </c>
      <c r="D27" s="242"/>
      <c r="E27" s="242"/>
      <c r="F27" s="242"/>
      <c r="G27" s="242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138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43" t="str">
        <f>C27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28">
        <v>10</v>
      </c>
      <c r="B28" s="229" t="s">
        <v>161</v>
      </c>
      <c r="C28" s="248" t="s">
        <v>162</v>
      </c>
      <c r="D28" s="230" t="s">
        <v>128</v>
      </c>
      <c r="E28" s="231">
        <v>1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21</v>
      </c>
      <c r="M28" s="233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3"/>
      <c r="S28" s="233" t="s">
        <v>135</v>
      </c>
      <c r="T28" s="234" t="s">
        <v>130</v>
      </c>
      <c r="U28" s="220">
        <v>0</v>
      </c>
      <c r="V28" s="220">
        <f>ROUND(E28*U28,2)</f>
        <v>0</v>
      </c>
      <c r="W28" s="220"/>
      <c r="X28" s="220" t="s">
        <v>136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137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31.2" outlineLevel="1" x14ac:dyDescent="0.25">
      <c r="A29" s="218"/>
      <c r="B29" s="219"/>
      <c r="C29" s="249" t="s">
        <v>163</v>
      </c>
      <c r="D29" s="242"/>
      <c r="E29" s="242"/>
      <c r="F29" s="242"/>
      <c r="G29" s="242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138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43" t="str">
        <f>C29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28">
        <v>11</v>
      </c>
      <c r="B30" s="229" t="s">
        <v>164</v>
      </c>
      <c r="C30" s="248" t="s">
        <v>165</v>
      </c>
      <c r="D30" s="230" t="s">
        <v>166</v>
      </c>
      <c r="E30" s="231">
        <v>1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21</v>
      </c>
      <c r="M30" s="233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3"/>
      <c r="S30" s="233" t="s">
        <v>135</v>
      </c>
      <c r="T30" s="234" t="s">
        <v>130</v>
      </c>
      <c r="U30" s="220">
        <v>0</v>
      </c>
      <c r="V30" s="220">
        <f>ROUND(E30*U30,2)</f>
        <v>0</v>
      </c>
      <c r="W30" s="220"/>
      <c r="X30" s="220" t="s">
        <v>136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137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8"/>
      <c r="B31" s="219"/>
      <c r="C31" s="249" t="s">
        <v>167</v>
      </c>
      <c r="D31" s="242"/>
      <c r="E31" s="242"/>
      <c r="F31" s="242"/>
      <c r="G31" s="242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138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43" t="str">
        <f>C31</f>
        <v>náklady spojené s provedením všech technickými normami předepsaných zkoušek a revizí stavebních konstrukcí nebo stavebních prací.</v>
      </c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28">
        <v>12</v>
      </c>
      <c r="B32" s="229" t="s">
        <v>168</v>
      </c>
      <c r="C32" s="248" t="s">
        <v>169</v>
      </c>
      <c r="D32" s="230" t="s">
        <v>128</v>
      </c>
      <c r="E32" s="231">
        <v>1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21</v>
      </c>
      <c r="M32" s="233">
        <f>G32*(1+L32/100)</f>
        <v>0</v>
      </c>
      <c r="N32" s="233">
        <v>0</v>
      </c>
      <c r="O32" s="233">
        <f>ROUND(E32*N32,2)</f>
        <v>0</v>
      </c>
      <c r="P32" s="233">
        <v>0</v>
      </c>
      <c r="Q32" s="233">
        <f>ROUND(E32*P32,2)</f>
        <v>0</v>
      </c>
      <c r="R32" s="233"/>
      <c r="S32" s="233" t="s">
        <v>135</v>
      </c>
      <c r="T32" s="234" t="s">
        <v>130</v>
      </c>
      <c r="U32" s="220">
        <v>0</v>
      </c>
      <c r="V32" s="220">
        <f>ROUND(E32*U32,2)</f>
        <v>0</v>
      </c>
      <c r="W32" s="220"/>
      <c r="X32" s="220" t="s">
        <v>136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137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8"/>
      <c r="B33" s="219"/>
      <c r="C33" s="249" t="s">
        <v>170</v>
      </c>
      <c r="D33" s="242"/>
      <c r="E33" s="242"/>
      <c r="F33" s="242"/>
      <c r="G33" s="242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138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43" t="str">
        <f>C33</f>
        <v>Náklady na vyhotovení dokumentace skutečného provedení stavby a její předání objednateli v požadované formě a požadovaném počtu.</v>
      </c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28">
        <v>13</v>
      </c>
      <c r="B34" s="229" t="s">
        <v>171</v>
      </c>
      <c r="C34" s="248" t="s">
        <v>172</v>
      </c>
      <c r="D34" s="230" t="s">
        <v>128</v>
      </c>
      <c r="E34" s="231">
        <v>1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3"/>
      <c r="S34" s="233" t="s">
        <v>135</v>
      </c>
      <c r="T34" s="234" t="s">
        <v>130</v>
      </c>
      <c r="U34" s="220">
        <v>0</v>
      </c>
      <c r="V34" s="220">
        <f>ROUND(E34*U34,2)</f>
        <v>0</v>
      </c>
      <c r="W34" s="220"/>
      <c r="X34" s="220" t="s">
        <v>136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137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8"/>
      <c r="B35" s="219"/>
      <c r="C35" s="249" t="s">
        <v>173</v>
      </c>
      <c r="D35" s="242"/>
      <c r="E35" s="242"/>
      <c r="F35" s="242"/>
      <c r="G35" s="242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1"/>
      <c r="Z35" s="211"/>
      <c r="AA35" s="211"/>
      <c r="AB35" s="211"/>
      <c r="AC35" s="211"/>
      <c r="AD35" s="211"/>
      <c r="AE35" s="211"/>
      <c r="AF35" s="211"/>
      <c r="AG35" s="211" t="s">
        <v>138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43" t="str">
        <f>C35</f>
        <v>Náklady na provedení skutečného zaměření stavby v rozsahu nezbytném pro zápis změny do katastru nemovitostí.</v>
      </c>
      <c r="BB35" s="211"/>
      <c r="BC35" s="211"/>
      <c r="BD35" s="211"/>
      <c r="BE35" s="211"/>
      <c r="BF35" s="211"/>
      <c r="BG35" s="211"/>
      <c r="BH35" s="211"/>
    </row>
    <row r="36" spans="1:60" x14ac:dyDescent="0.25">
      <c r="A36" s="3"/>
      <c r="B36" s="4"/>
      <c r="C36" s="251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v>15</v>
      </c>
      <c r="AF36">
        <v>21</v>
      </c>
      <c r="AG36" t="s">
        <v>111</v>
      </c>
    </row>
    <row r="37" spans="1:60" x14ac:dyDescent="0.25">
      <c r="A37" s="214"/>
      <c r="B37" s="215" t="s">
        <v>29</v>
      </c>
      <c r="C37" s="252"/>
      <c r="D37" s="216"/>
      <c r="E37" s="217"/>
      <c r="F37" s="217"/>
      <c r="G37" s="245">
        <f>G8+G23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f>SUMIF(L7:L35,AE36,G7:G35)</f>
        <v>0</v>
      </c>
      <c r="AF37">
        <f>SUMIF(L7:L35,AF36,G7:G35)</f>
        <v>0</v>
      </c>
      <c r="AG37" t="s">
        <v>174</v>
      </c>
    </row>
    <row r="38" spans="1:60" x14ac:dyDescent="0.25">
      <c r="C38" s="253"/>
      <c r="D38" s="10"/>
      <c r="AG38" t="s">
        <v>176</v>
      </c>
    </row>
    <row r="39" spans="1:60" x14ac:dyDescent="0.25">
      <c r="D39" s="10"/>
    </row>
    <row r="40" spans="1:60" x14ac:dyDescent="0.25">
      <c r="D40" s="10"/>
    </row>
    <row r="41" spans="1:60" x14ac:dyDescent="0.25">
      <c r="D41" s="10"/>
    </row>
    <row r="42" spans="1:60" x14ac:dyDescent="0.25">
      <c r="D42" s="10"/>
    </row>
    <row r="43" spans="1:60" x14ac:dyDescent="0.25">
      <c r="D43" s="10"/>
    </row>
    <row r="44" spans="1:60" x14ac:dyDescent="0.25">
      <c r="D44" s="10"/>
    </row>
    <row r="45" spans="1:60" x14ac:dyDescent="0.25">
      <c r="D45" s="10"/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iuCyy2L6BrdoNGqtKTvkcae/7Jtev5xlf4Zgs88f35NTqUuvwDGFCxMYVjpGtvt1qMea1F0mZzOuJKA/917IXw==" saltValue="XMjo6FWpAIUgqT+c1NGJcQ==" spinCount="100000" sheet="1"/>
  <mergeCells count="17">
    <mergeCell ref="C27:G27"/>
    <mergeCell ref="C29:G29"/>
    <mergeCell ref="C31:G31"/>
    <mergeCell ref="C33:G33"/>
    <mergeCell ref="C35:G35"/>
    <mergeCell ref="C14:G14"/>
    <mergeCell ref="C16:G16"/>
    <mergeCell ref="C18:G18"/>
    <mergeCell ref="C20:G20"/>
    <mergeCell ref="C22:G22"/>
    <mergeCell ref="C25:G25"/>
    <mergeCell ref="A1:G1"/>
    <mergeCell ref="C2:G2"/>
    <mergeCell ref="C3:G3"/>
    <mergeCell ref="C4:G4"/>
    <mergeCell ref="C11:G11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34476-F7EA-4500-92D5-B3EB7EC7959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6" t="s">
        <v>98</v>
      </c>
      <c r="B1" s="196"/>
      <c r="C1" s="196"/>
      <c r="D1" s="196"/>
      <c r="E1" s="196"/>
      <c r="F1" s="196"/>
      <c r="G1" s="196"/>
      <c r="AG1" t="s">
        <v>99</v>
      </c>
    </row>
    <row r="2" spans="1:60" ht="25.05" customHeight="1" x14ac:dyDescent="0.25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100</v>
      </c>
    </row>
    <row r="3" spans="1:60" ht="25.05" customHeight="1" x14ac:dyDescent="0.25">
      <c r="A3" s="197" t="s">
        <v>8</v>
      </c>
      <c r="B3" s="49" t="s">
        <v>62</v>
      </c>
      <c r="C3" s="200" t="s">
        <v>63</v>
      </c>
      <c r="D3" s="198"/>
      <c r="E3" s="198"/>
      <c r="F3" s="198"/>
      <c r="G3" s="199"/>
      <c r="AC3" s="176" t="s">
        <v>100</v>
      </c>
      <c r="AG3" t="s">
        <v>101</v>
      </c>
    </row>
    <row r="4" spans="1:60" ht="25.05" customHeight="1" x14ac:dyDescent="0.25">
      <c r="A4" s="201" t="s">
        <v>9</v>
      </c>
      <c r="B4" s="202" t="s">
        <v>60</v>
      </c>
      <c r="C4" s="203" t="s">
        <v>64</v>
      </c>
      <c r="D4" s="204"/>
      <c r="E4" s="204"/>
      <c r="F4" s="204"/>
      <c r="G4" s="205"/>
      <c r="AG4" t="s">
        <v>102</v>
      </c>
    </row>
    <row r="5" spans="1:60" x14ac:dyDescent="0.25">
      <c r="D5" s="10"/>
    </row>
    <row r="6" spans="1:60" ht="39.6" x14ac:dyDescent="0.25">
      <c r="A6" s="207" t="s">
        <v>103</v>
      </c>
      <c r="B6" s="209" t="s">
        <v>104</v>
      </c>
      <c r="C6" s="209" t="s">
        <v>105</v>
      </c>
      <c r="D6" s="208" t="s">
        <v>106</v>
      </c>
      <c r="E6" s="207" t="s">
        <v>107</v>
      </c>
      <c r="F6" s="206" t="s">
        <v>108</v>
      </c>
      <c r="G6" s="207" t="s">
        <v>29</v>
      </c>
      <c r="H6" s="210" t="s">
        <v>30</v>
      </c>
      <c r="I6" s="210" t="s">
        <v>109</v>
      </c>
      <c r="J6" s="210" t="s">
        <v>31</v>
      </c>
      <c r="K6" s="210" t="s">
        <v>110</v>
      </c>
      <c r="L6" s="210" t="s">
        <v>111</v>
      </c>
      <c r="M6" s="210" t="s">
        <v>112</v>
      </c>
      <c r="N6" s="210" t="s">
        <v>113</v>
      </c>
      <c r="O6" s="210" t="s">
        <v>114</v>
      </c>
      <c r="P6" s="210" t="s">
        <v>115</v>
      </c>
      <c r="Q6" s="210" t="s">
        <v>116</v>
      </c>
      <c r="R6" s="210" t="s">
        <v>117</v>
      </c>
      <c r="S6" s="210" t="s">
        <v>118</v>
      </c>
      <c r="T6" s="210" t="s">
        <v>119</v>
      </c>
      <c r="U6" s="210" t="s">
        <v>120</v>
      </c>
      <c r="V6" s="210" t="s">
        <v>121</v>
      </c>
      <c r="W6" s="210" t="s">
        <v>122</v>
      </c>
      <c r="X6" s="210" t="s">
        <v>123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5">
      <c r="A8" s="222" t="s">
        <v>124</v>
      </c>
      <c r="B8" s="223" t="s">
        <v>69</v>
      </c>
      <c r="C8" s="246" t="s">
        <v>70</v>
      </c>
      <c r="D8" s="224"/>
      <c r="E8" s="225"/>
      <c r="F8" s="226"/>
      <c r="G8" s="226">
        <f>SUMIF(AG9:AG18,"&lt;&gt;NOR",G9:G18)</f>
        <v>0</v>
      </c>
      <c r="H8" s="226"/>
      <c r="I8" s="226">
        <f>SUM(I9:I18)</f>
        <v>0</v>
      </c>
      <c r="J8" s="226"/>
      <c r="K8" s="226">
        <f>SUM(K9:K18)</f>
        <v>0</v>
      </c>
      <c r="L8" s="226"/>
      <c r="M8" s="226">
        <f>SUM(M9:M18)</f>
        <v>0</v>
      </c>
      <c r="N8" s="226"/>
      <c r="O8" s="226">
        <f>SUM(O9:O18)</f>
        <v>0</v>
      </c>
      <c r="P8" s="226"/>
      <c r="Q8" s="226">
        <f>SUM(Q9:Q18)</f>
        <v>0</v>
      </c>
      <c r="R8" s="226"/>
      <c r="S8" s="226"/>
      <c r="T8" s="227"/>
      <c r="U8" s="221"/>
      <c r="V8" s="221">
        <f>SUM(V9:V18)</f>
        <v>12.280000000000001</v>
      </c>
      <c r="W8" s="221"/>
      <c r="X8" s="221"/>
      <c r="AG8" t="s">
        <v>125</v>
      </c>
    </row>
    <row r="9" spans="1:60" outlineLevel="1" x14ac:dyDescent="0.25">
      <c r="A9" s="228">
        <v>1</v>
      </c>
      <c r="B9" s="229" t="s">
        <v>177</v>
      </c>
      <c r="C9" s="248" t="s">
        <v>178</v>
      </c>
      <c r="D9" s="230" t="s">
        <v>179</v>
      </c>
      <c r="E9" s="231">
        <v>49.24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 t="s">
        <v>180</v>
      </c>
      <c r="S9" s="233" t="s">
        <v>135</v>
      </c>
      <c r="T9" s="234" t="s">
        <v>181</v>
      </c>
      <c r="U9" s="220">
        <v>0.223</v>
      </c>
      <c r="V9" s="220">
        <f>ROUND(E9*U9,2)</f>
        <v>10.98</v>
      </c>
      <c r="W9" s="220"/>
      <c r="X9" s="220" t="s">
        <v>131</v>
      </c>
      <c r="Y9" s="211"/>
      <c r="Z9" s="211"/>
      <c r="AA9" s="211"/>
      <c r="AB9" s="211"/>
      <c r="AC9" s="211"/>
      <c r="AD9" s="211"/>
      <c r="AE9" s="211"/>
      <c r="AF9" s="211"/>
      <c r="AG9" s="211" t="s">
        <v>132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8"/>
      <c r="B10" s="219"/>
      <c r="C10" s="257" t="s">
        <v>182</v>
      </c>
      <c r="D10" s="256"/>
      <c r="E10" s="256"/>
      <c r="F10" s="256"/>
      <c r="G10" s="256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183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43" t="str">
        <f>C10</f>
        <v>s přemístěním výkopku v příčných profilech na vzdálenost do 15 m nebo s naložením na dopravní prostředek.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8"/>
      <c r="B11" s="219"/>
      <c r="C11" s="258" t="s">
        <v>184</v>
      </c>
      <c r="D11" s="254"/>
      <c r="E11" s="255">
        <v>165.54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185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8"/>
      <c r="B12" s="219"/>
      <c r="C12" s="258" t="s">
        <v>186</v>
      </c>
      <c r="D12" s="254"/>
      <c r="E12" s="255">
        <v>-23</v>
      </c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185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18"/>
      <c r="B13" s="219"/>
      <c r="C13" s="258" t="s">
        <v>187</v>
      </c>
      <c r="D13" s="254"/>
      <c r="E13" s="255">
        <v>-6.3</v>
      </c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1"/>
      <c r="Z13" s="211"/>
      <c r="AA13" s="211"/>
      <c r="AB13" s="211"/>
      <c r="AC13" s="211"/>
      <c r="AD13" s="211"/>
      <c r="AE13" s="211"/>
      <c r="AF13" s="211"/>
      <c r="AG13" s="211" t="s">
        <v>185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8"/>
      <c r="B14" s="219"/>
      <c r="C14" s="258" t="s">
        <v>188</v>
      </c>
      <c r="D14" s="254"/>
      <c r="E14" s="255">
        <v>-1.125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185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8"/>
      <c r="B15" s="219"/>
      <c r="C15" s="258" t="s">
        <v>189</v>
      </c>
      <c r="D15" s="254"/>
      <c r="E15" s="255">
        <v>-85.875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185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28">
        <v>2</v>
      </c>
      <c r="B16" s="229" t="s">
        <v>190</v>
      </c>
      <c r="C16" s="248" t="s">
        <v>191</v>
      </c>
      <c r="D16" s="230" t="s">
        <v>179</v>
      </c>
      <c r="E16" s="231">
        <v>14.772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33">
        <v>0</v>
      </c>
      <c r="O16" s="233">
        <f>ROUND(E16*N16,2)</f>
        <v>0</v>
      </c>
      <c r="P16" s="233">
        <v>0</v>
      </c>
      <c r="Q16" s="233">
        <f>ROUND(E16*P16,2)</f>
        <v>0</v>
      </c>
      <c r="R16" s="233" t="s">
        <v>180</v>
      </c>
      <c r="S16" s="233" t="s">
        <v>135</v>
      </c>
      <c r="T16" s="234" t="s">
        <v>181</v>
      </c>
      <c r="U16" s="220">
        <v>8.7999999999999995E-2</v>
      </c>
      <c r="V16" s="220">
        <f>ROUND(E16*U16,2)</f>
        <v>1.3</v>
      </c>
      <c r="W16" s="220"/>
      <c r="X16" s="220" t="s">
        <v>131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132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18"/>
      <c r="B17" s="219"/>
      <c r="C17" s="257" t="s">
        <v>182</v>
      </c>
      <c r="D17" s="256"/>
      <c r="E17" s="256"/>
      <c r="F17" s="256"/>
      <c r="G17" s="256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11"/>
      <c r="Z17" s="211"/>
      <c r="AA17" s="211"/>
      <c r="AB17" s="211"/>
      <c r="AC17" s="211"/>
      <c r="AD17" s="211"/>
      <c r="AE17" s="211"/>
      <c r="AF17" s="211"/>
      <c r="AG17" s="211" t="s">
        <v>183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43" t="str">
        <f>C17</f>
        <v>s přemístěním výkopku v příčných profilech na vzdálenost do 15 m nebo s naložením na dopravní prostředek.</v>
      </c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8"/>
      <c r="B18" s="219"/>
      <c r="C18" s="258" t="s">
        <v>192</v>
      </c>
      <c r="D18" s="254"/>
      <c r="E18" s="255">
        <v>14.772</v>
      </c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185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x14ac:dyDescent="0.25">
      <c r="A19" s="222" t="s">
        <v>124</v>
      </c>
      <c r="B19" s="223" t="s">
        <v>71</v>
      </c>
      <c r="C19" s="246" t="s">
        <v>72</v>
      </c>
      <c r="D19" s="224"/>
      <c r="E19" s="225"/>
      <c r="F19" s="226"/>
      <c r="G19" s="226">
        <f>SUMIF(AG20:AG29,"&lt;&gt;NOR",G20:G29)</f>
        <v>0</v>
      </c>
      <c r="H19" s="226"/>
      <c r="I19" s="226">
        <f>SUM(I20:I29)</f>
        <v>0</v>
      </c>
      <c r="J19" s="226"/>
      <c r="K19" s="226">
        <f>SUM(K20:K29)</f>
        <v>0</v>
      </c>
      <c r="L19" s="226"/>
      <c r="M19" s="226">
        <f>SUM(M20:M29)</f>
        <v>0</v>
      </c>
      <c r="N19" s="226"/>
      <c r="O19" s="226">
        <f>SUM(O20:O29)</f>
        <v>0</v>
      </c>
      <c r="P19" s="226"/>
      <c r="Q19" s="226">
        <f>SUM(Q20:Q29)</f>
        <v>302.89000000000004</v>
      </c>
      <c r="R19" s="226"/>
      <c r="S19" s="226"/>
      <c r="T19" s="227"/>
      <c r="U19" s="221"/>
      <c r="V19" s="221">
        <f>SUM(V20:V29)</f>
        <v>101.19000000000001</v>
      </c>
      <c r="W19" s="221"/>
      <c r="X19" s="221"/>
      <c r="AG19" t="s">
        <v>125</v>
      </c>
    </row>
    <row r="20" spans="1:60" ht="20.399999999999999" outlineLevel="1" x14ac:dyDescent="0.25">
      <c r="A20" s="228">
        <v>3</v>
      </c>
      <c r="B20" s="229" t="s">
        <v>193</v>
      </c>
      <c r="C20" s="248" t="s">
        <v>194</v>
      </c>
      <c r="D20" s="230" t="s">
        <v>195</v>
      </c>
      <c r="E20" s="231">
        <v>105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33">
        <v>0</v>
      </c>
      <c r="O20" s="233">
        <f>ROUND(E20*N20,2)</f>
        <v>0</v>
      </c>
      <c r="P20" s="233">
        <v>0.13800000000000001</v>
      </c>
      <c r="Q20" s="233">
        <f>ROUND(E20*P20,2)</f>
        <v>14.49</v>
      </c>
      <c r="R20" s="233" t="s">
        <v>196</v>
      </c>
      <c r="S20" s="233" t="s">
        <v>135</v>
      </c>
      <c r="T20" s="234" t="s">
        <v>181</v>
      </c>
      <c r="U20" s="220">
        <v>0.16</v>
      </c>
      <c r="V20" s="220">
        <f>ROUND(E20*U20,2)</f>
        <v>16.8</v>
      </c>
      <c r="W20" s="220"/>
      <c r="X20" s="220" t="s">
        <v>131</v>
      </c>
      <c r="Y20" s="211"/>
      <c r="Z20" s="211"/>
      <c r="AA20" s="211"/>
      <c r="AB20" s="211"/>
      <c r="AC20" s="211"/>
      <c r="AD20" s="211"/>
      <c r="AE20" s="211"/>
      <c r="AF20" s="211"/>
      <c r="AG20" s="211" t="s">
        <v>132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18"/>
      <c r="B21" s="219"/>
      <c r="C21" s="257" t="s">
        <v>197</v>
      </c>
      <c r="D21" s="256"/>
      <c r="E21" s="256"/>
      <c r="F21" s="256"/>
      <c r="G21" s="256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11"/>
      <c r="Z21" s="211"/>
      <c r="AA21" s="211"/>
      <c r="AB21" s="211"/>
      <c r="AC21" s="211"/>
      <c r="AD21" s="211"/>
      <c r="AE21" s="211"/>
      <c r="AF21" s="211"/>
      <c r="AG21" s="211" t="s">
        <v>183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0.399999999999999" outlineLevel="1" x14ac:dyDescent="0.25">
      <c r="A22" s="228">
        <v>4</v>
      </c>
      <c r="B22" s="229" t="s">
        <v>198</v>
      </c>
      <c r="C22" s="248" t="s">
        <v>199</v>
      </c>
      <c r="D22" s="230" t="s">
        <v>195</v>
      </c>
      <c r="E22" s="231">
        <v>572.5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33">
        <v>0</v>
      </c>
      <c r="O22" s="233">
        <f>ROUND(E22*N22,2)</f>
        <v>0</v>
      </c>
      <c r="P22" s="233">
        <v>0.33</v>
      </c>
      <c r="Q22" s="233">
        <f>ROUND(E22*P22,2)</f>
        <v>188.93</v>
      </c>
      <c r="R22" s="233" t="s">
        <v>196</v>
      </c>
      <c r="S22" s="233" t="s">
        <v>135</v>
      </c>
      <c r="T22" s="234" t="s">
        <v>181</v>
      </c>
      <c r="U22" s="220">
        <v>0.06</v>
      </c>
      <c r="V22" s="220">
        <f>ROUND(E22*U22,2)</f>
        <v>34.35</v>
      </c>
      <c r="W22" s="220"/>
      <c r="X22" s="220" t="s">
        <v>131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132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8"/>
      <c r="B23" s="219"/>
      <c r="C23" s="258" t="s">
        <v>200</v>
      </c>
      <c r="D23" s="254"/>
      <c r="E23" s="255">
        <v>572.5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185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35">
        <v>5</v>
      </c>
      <c r="B24" s="236" t="s">
        <v>201</v>
      </c>
      <c r="C24" s="247" t="s">
        <v>202</v>
      </c>
      <c r="D24" s="237" t="s">
        <v>195</v>
      </c>
      <c r="E24" s="238">
        <v>460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40">
        <v>0</v>
      </c>
      <c r="O24" s="240">
        <f>ROUND(E24*N24,2)</f>
        <v>0</v>
      </c>
      <c r="P24" s="240">
        <v>0.11</v>
      </c>
      <c r="Q24" s="240">
        <f>ROUND(E24*P24,2)</f>
        <v>50.6</v>
      </c>
      <c r="R24" s="240" t="s">
        <v>196</v>
      </c>
      <c r="S24" s="240" t="s">
        <v>135</v>
      </c>
      <c r="T24" s="241" t="s">
        <v>181</v>
      </c>
      <c r="U24" s="220">
        <v>4.2999999999999997E-2</v>
      </c>
      <c r="V24" s="220">
        <f>ROUND(E24*U24,2)</f>
        <v>19.78</v>
      </c>
      <c r="W24" s="220"/>
      <c r="X24" s="220" t="s">
        <v>131</v>
      </c>
      <c r="Y24" s="211"/>
      <c r="Z24" s="211"/>
      <c r="AA24" s="211"/>
      <c r="AB24" s="211"/>
      <c r="AC24" s="211"/>
      <c r="AD24" s="211"/>
      <c r="AE24" s="211"/>
      <c r="AF24" s="211"/>
      <c r="AG24" s="211" t="s">
        <v>132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0.399999999999999" outlineLevel="1" x14ac:dyDescent="0.25">
      <c r="A25" s="235">
        <v>6</v>
      </c>
      <c r="B25" s="236" t="s">
        <v>203</v>
      </c>
      <c r="C25" s="247" t="s">
        <v>204</v>
      </c>
      <c r="D25" s="237" t="s">
        <v>195</v>
      </c>
      <c r="E25" s="238">
        <v>7.5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40">
        <v>0</v>
      </c>
      <c r="O25" s="240">
        <f>ROUND(E25*N25,2)</f>
        <v>0</v>
      </c>
      <c r="P25" s="240">
        <v>0.36</v>
      </c>
      <c r="Q25" s="240">
        <f>ROUND(E25*P25,2)</f>
        <v>2.7</v>
      </c>
      <c r="R25" s="240" t="s">
        <v>196</v>
      </c>
      <c r="S25" s="240" t="s">
        <v>135</v>
      </c>
      <c r="T25" s="241" t="s">
        <v>181</v>
      </c>
      <c r="U25" s="220">
        <v>1.23</v>
      </c>
      <c r="V25" s="220">
        <f>ROUND(E25*U25,2)</f>
        <v>9.23</v>
      </c>
      <c r="W25" s="220"/>
      <c r="X25" s="220" t="s">
        <v>131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132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28">
        <v>7</v>
      </c>
      <c r="B26" s="229" t="s">
        <v>205</v>
      </c>
      <c r="C26" s="248" t="s">
        <v>206</v>
      </c>
      <c r="D26" s="230" t="s">
        <v>207</v>
      </c>
      <c r="E26" s="231">
        <v>171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0.27</v>
      </c>
      <c r="Q26" s="233">
        <f>ROUND(E26*P26,2)</f>
        <v>46.17</v>
      </c>
      <c r="R26" s="233" t="s">
        <v>196</v>
      </c>
      <c r="S26" s="233" t="s">
        <v>135</v>
      </c>
      <c r="T26" s="234" t="s">
        <v>181</v>
      </c>
      <c r="U26" s="220">
        <v>0.123</v>
      </c>
      <c r="V26" s="220">
        <f>ROUND(E26*U26,2)</f>
        <v>21.03</v>
      </c>
      <c r="W26" s="220"/>
      <c r="X26" s="220" t="s">
        <v>131</v>
      </c>
      <c r="Y26" s="211"/>
      <c r="Z26" s="211"/>
      <c r="AA26" s="211"/>
      <c r="AB26" s="211"/>
      <c r="AC26" s="211"/>
      <c r="AD26" s="211"/>
      <c r="AE26" s="211"/>
      <c r="AF26" s="211"/>
      <c r="AG26" s="211" t="s">
        <v>132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18"/>
      <c r="B27" s="219"/>
      <c r="C27" s="257" t="s">
        <v>208</v>
      </c>
      <c r="D27" s="256"/>
      <c r="E27" s="256"/>
      <c r="F27" s="256"/>
      <c r="G27" s="256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11"/>
      <c r="Z27" s="211"/>
      <c r="AA27" s="211"/>
      <c r="AB27" s="211"/>
      <c r="AC27" s="211"/>
      <c r="AD27" s="211"/>
      <c r="AE27" s="211"/>
      <c r="AF27" s="211"/>
      <c r="AG27" s="211" t="s">
        <v>183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43" t="str">
        <f>C27</f>
        <v>s vybouráním lože, s přemístěním hmot na skládku na vzdálenost do 3 m nebo naložením na dopravní prostředek</v>
      </c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8"/>
      <c r="B28" s="219"/>
      <c r="C28" s="258" t="s">
        <v>209</v>
      </c>
      <c r="D28" s="254"/>
      <c r="E28" s="255">
        <v>171</v>
      </c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185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35">
        <v>8</v>
      </c>
      <c r="B29" s="236" t="s">
        <v>210</v>
      </c>
      <c r="C29" s="247" t="s">
        <v>211</v>
      </c>
      <c r="D29" s="237" t="s">
        <v>195</v>
      </c>
      <c r="E29" s="238">
        <v>60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40">
        <v>0</v>
      </c>
      <c r="O29" s="240">
        <f>ROUND(E29*N29,2)</f>
        <v>0</v>
      </c>
      <c r="P29" s="240">
        <v>0</v>
      </c>
      <c r="Q29" s="240">
        <f>ROUND(E29*P29,2)</f>
        <v>0</v>
      </c>
      <c r="R29" s="240"/>
      <c r="S29" s="240" t="s">
        <v>135</v>
      </c>
      <c r="T29" s="241" t="s">
        <v>212</v>
      </c>
      <c r="U29" s="220">
        <v>0</v>
      </c>
      <c r="V29" s="220">
        <f>ROUND(E29*U29,2)</f>
        <v>0</v>
      </c>
      <c r="W29" s="220"/>
      <c r="X29" s="220" t="s">
        <v>213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214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5">
      <c r="A30" s="222" t="s">
        <v>124</v>
      </c>
      <c r="B30" s="223" t="s">
        <v>73</v>
      </c>
      <c r="C30" s="246" t="s">
        <v>74</v>
      </c>
      <c r="D30" s="224"/>
      <c r="E30" s="225"/>
      <c r="F30" s="226"/>
      <c r="G30" s="226">
        <f>SUMIF(AG31:AG36,"&lt;&gt;NOR",G31:G36)</f>
        <v>0</v>
      </c>
      <c r="H30" s="226"/>
      <c r="I30" s="226">
        <f>SUM(I31:I36)</f>
        <v>0</v>
      </c>
      <c r="J30" s="226"/>
      <c r="K30" s="226">
        <f>SUM(K31:K36)</f>
        <v>0</v>
      </c>
      <c r="L30" s="226"/>
      <c r="M30" s="226">
        <f>SUM(M31:M36)</f>
        <v>0</v>
      </c>
      <c r="N30" s="226"/>
      <c r="O30" s="226">
        <f>SUM(O31:O36)</f>
        <v>0</v>
      </c>
      <c r="P30" s="226"/>
      <c r="Q30" s="226">
        <f>SUM(Q31:Q36)</f>
        <v>0</v>
      </c>
      <c r="R30" s="226"/>
      <c r="S30" s="226"/>
      <c r="T30" s="227"/>
      <c r="U30" s="221"/>
      <c r="V30" s="221">
        <f>SUM(V31:V36)</f>
        <v>0.49</v>
      </c>
      <c r="W30" s="221"/>
      <c r="X30" s="221"/>
      <c r="AG30" t="s">
        <v>125</v>
      </c>
    </row>
    <row r="31" spans="1:60" outlineLevel="1" x14ac:dyDescent="0.25">
      <c r="A31" s="228">
        <v>9</v>
      </c>
      <c r="B31" s="229" t="s">
        <v>215</v>
      </c>
      <c r="C31" s="248" t="s">
        <v>216</v>
      </c>
      <c r="D31" s="230" t="s">
        <v>179</v>
      </c>
      <c r="E31" s="231">
        <v>49.24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 t="s">
        <v>180</v>
      </c>
      <c r="S31" s="233" t="s">
        <v>135</v>
      </c>
      <c r="T31" s="234" t="s">
        <v>181</v>
      </c>
      <c r="U31" s="220">
        <v>0.01</v>
      </c>
      <c r="V31" s="220">
        <f>ROUND(E31*U31,2)</f>
        <v>0.49</v>
      </c>
      <c r="W31" s="220"/>
      <c r="X31" s="220" t="s">
        <v>131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132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18"/>
      <c r="B32" s="219"/>
      <c r="C32" s="257" t="s">
        <v>217</v>
      </c>
      <c r="D32" s="256"/>
      <c r="E32" s="256"/>
      <c r="F32" s="256"/>
      <c r="G32" s="256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11"/>
      <c r="Z32" s="211"/>
      <c r="AA32" s="211"/>
      <c r="AB32" s="211"/>
      <c r="AC32" s="211"/>
      <c r="AD32" s="211"/>
      <c r="AE32" s="211"/>
      <c r="AF32" s="211"/>
      <c r="AG32" s="211" t="s">
        <v>183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43" t="str">
        <f>C32</f>
        <v>po suchu, bez ohledu na druh dopravního prostředku, bez naložení výkopku, avšak se složením bez rozhrnutí,</v>
      </c>
      <c r="BB32" s="211"/>
      <c r="BC32" s="211"/>
      <c r="BD32" s="211"/>
      <c r="BE32" s="211"/>
      <c r="BF32" s="211"/>
      <c r="BG32" s="211"/>
      <c r="BH32" s="211"/>
    </row>
    <row r="33" spans="1:60" ht="30.6" outlineLevel="1" x14ac:dyDescent="0.25">
      <c r="A33" s="228">
        <v>10</v>
      </c>
      <c r="B33" s="229" t="s">
        <v>218</v>
      </c>
      <c r="C33" s="248" t="s">
        <v>219</v>
      </c>
      <c r="D33" s="230" t="s">
        <v>179</v>
      </c>
      <c r="E33" s="231">
        <v>246.2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 t="s">
        <v>180</v>
      </c>
      <c r="S33" s="233" t="s">
        <v>135</v>
      </c>
      <c r="T33" s="234" t="s">
        <v>181</v>
      </c>
      <c r="U33" s="220">
        <v>0</v>
      </c>
      <c r="V33" s="220">
        <f>ROUND(E33*U33,2)</f>
        <v>0</v>
      </c>
      <c r="W33" s="220"/>
      <c r="X33" s="220" t="s">
        <v>131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132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8"/>
      <c r="B34" s="219"/>
      <c r="C34" s="257" t="s">
        <v>217</v>
      </c>
      <c r="D34" s="256"/>
      <c r="E34" s="256"/>
      <c r="F34" s="256"/>
      <c r="G34" s="256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183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43" t="str">
        <f>C34</f>
        <v>po suchu, bez ohledu na druh dopravního prostředku, bez naložení výkopku, avšak se složením bez rozhrnutí,</v>
      </c>
      <c r="BB34" s="211"/>
      <c r="BC34" s="211"/>
      <c r="BD34" s="211"/>
      <c r="BE34" s="211"/>
      <c r="BF34" s="211"/>
      <c r="BG34" s="211"/>
      <c r="BH34" s="211"/>
    </row>
    <row r="35" spans="1:60" outlineLevel="1" x14ac:dyDescent="0.25">
      <c r="A35" s="218"/>
      <c r="B35" s="219"/>
      <c r="C35" s="258" t="s">
        <v>220</v>
      </c>
      <c r="D35" s="254"/>
      <c r="E35" s="255">
        <v>246.2</v>
      </c>
      <c r="F35" s="220"/>
      <c r="G35" s="220"/>
      <c r="H35" s="220"/>
      <c r="I35" s="220"/>
      <c r="J35" s="220"/>
      <c r="K35" s="220"/>
      <c r="L35" s="220"/>
      <c r="M35" s="220"/>
      <c r="N35" s="220"/>
      <c r="O35" s="220"/>
      <c r="P35" s="220"/>
      <c r="Q35" s="220"/>
      <c r="R35" s="220"/>
      <c r="S35" s="220"/>
      <c r="T35" s="220"/>
      <c r="U35" s="220"/>
      <c r="V35" s="220"/>
      <c r="W35" s="220"/>
      <c r="X35" s="220"/>
      <c r="Y35" s="211"/>
      <c r="Z35" s="211"/>
      <c r="AA35" s="211"/>
      <c r="AB35" s="211"/>
      <c r="AC35" s="211"/>
      <c r="AD35" s="211"/>
      <c r="AE35" s="211"/>
      <c r="AF35" s="211"/>
      <c r="AG35" s="211" t="s">
        <v>185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35">
        <v>11</v>
      </c>
      <c r="B36" s="236" t="s">
        <v>221</v>
      </c>
      <c r="C36" s="247" t="s">
        <v>222</v>
      </c>
      <c r="D36" s="237" t="s">
        <v>179</v>
      </c>
      <c r="E36" s="238">
        <v>49.24</v>
      </c>
      <c r="F36" s="239"/>
      <c r="G36" s="240">
        <f>ROUND(E36*F36,2)</f>
        <v>0</v>
      </c>
      <c r="H36" s="239"/>
      <c r="I36" s="240">
        <f>ROUND(E36*H36,2)</f>
        <v>0</v>
      </c>
      <c r="J36" s="239"/>
      <c r="K36" s="240">
        <f>ROUND(E36*J36,2)</f>
        <v>0</v>
      </c>
      <c r="L36" s="240">
        <v>21</v>
      </c>
      <c r="M36" s="240">
        <f>G36*(1+L36/100)</f>
        <v>0</v>
      </c>
      <c r="N36" s="240">
        <v>0</v>
      </c>
      <c r="O36" s="240">
        <f>ROUND(E36*N36,2)</f>
        <v>0</v>
      </c>
      <c r="P36" s="240">
        <v>0</v>
      </c>
      <c r="Q36" s="240">
        <f>ROUND(E36*P36,2)</f>
        <v>0</v>
      </c>
      <c r="R36" s="240" t="s">
        <v>180</v>
      </c>
      <c r="S36" s="240" t="s">
        <v>135</v>
      </c>
      <c r="T36" s="241" t="s">
        <v>181</v>
      </c>
      <c r="U36" s="220">
        <v>0</v>
      </c>
      <c r="V36" s="220">
        <f>ROUND(E36*U36,2)</f>
        <v>0</v>
      </c>
      <c r="W36" s="220"/>
      <c r="X36" s="220" t="s">
        <v>131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132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5">
      <c r="A37" s="222" t="s">
        <v>124</v>
      </c>
      <c r="B37" s="223" t="s">
        <v>75</v>
      </c>
      <c r="C37" s="246" t="s">
        <v>76</v>
      </c>
      <c r="D37" s="224"/>
      <c r="E37" s="225"/>
      <c r="F37" s="226"/>
      <c r="G37" s="226">
        <f>SUMIF(AG38:AG40,"&lt;&gt;NOR",G38:G40)</f>
        <v>0</v>
      </c>
      <c r="H37" s="226"/>
      <c r="I37" s="226">
        <f>SUM(I38:I40)</f>
        <v>0</v>
      </c>
      <c r="J37" s="226"/>
      <c r="K37" s="226">
        <f>SUM(K38:K40)</f>
        <v>0</v>
      </c>
      <c r="L37" s="226"/>
      <c r="M37" s="226">
        <f>SUM(M38:M40)</f>
        <v>0</v>
      </c>
      <c r="N37" s="226"/>
      <c r="O37" s="226">
        <f>SUM(O38:O40)</f>
        <v>0</v>
      </c>
      <c r="P37" s="226"/>
      <c r="Q37" s="226">
        <f>SUM(Q38:Q40)</f>
        <v>0</v>
      </c>
      <c r="R37" s="226"/>
      <c r="S37" s="226"/>
      <c r="T37" s="227"/>
      <c r="U37" s="221"/>
      <c r="V37" s="221">
        <f>SUM(V38:V40)</f>
        <v>0.23</v>
      </c>
      <c r="W37" s="221"/>
      <c r="X37" s="221"/>
      <c r="AG37" t="s">
        <v>125</v>
      </c>
    </row>
    <row r="38" spans="1:60" ht="40.799999999999997" outlineLevel="1" x14ac:dyDescent="0.25">
      <c r="A38" s="228">
        <v>12</v>
      </c>
      <c r="B38" s="229" t="s">
        <v>223</v>
      </c>
      <c r="C38" s="248" t="s">
        <v>224</v>
      </c>
      <c r="D38" s="230" t="s">
        <v>179</v>
      </c>
      <c r="E38" s="231">
        <v>4.32</v>
      </c>
      <c r="F38" s="232"/>
      <c r="G38" s="233">
        <f>ROUND(E38*F38,2)</f>
        <v>0</v>
      </c>
      <c r="H38" s="232"/>
      <c r="I38" s="233">
        <f>ROUND(E38*H38,2)</f>
        <v>0</v>
      </c>
      <c r="J38" s="232"/>
      <c r="K38" s="233">
        <f>ROUND(E38*J38,2)</f>
        <v>0</v>
      </c>
      <c r="L38" s="233">
        <v>21</v>
      </c>
      <c r="M38" s="233">
        <f>G38*(1+L38/100)</f>
        <v>0</v>
      </c>
      <c r="N38" s="233">
        <v>0</v>
      </c>
      <c r="O38" s="233">
        <f>ROUND(E38*N38,2)</f>
        <v>0</v>
      </c>
      <c r="P38" s="233">
        <v>0</v>
      </c>
      <c r="Q38" s="233">
        <f>ROUND(E38*P38,2)</f>
        <v>0</v>
      </c>
      <c r="R38" s="233" t="s">
        <v>180</v>
      </c>
      <c r="S38" s="233" t="s">
        <v>135</v>
      </c>
      <c r="T38" s="234" t="s">
        <v>181</v>
      </c>
      <c r="U38" s="220">
        <v>4.2999999999999997E-2</v>
      </c>
      <c r="V38" s="220">
        <f>ROUND(E38*U38,2)</f>
        <v>0.19</v>
      </c>
      <c r="W38" s="220"/>
      <c r="X38" s="220" t="s">
        <v>131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225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18"/>
      <c r="B39" s="219"/>
      <c r="C39" s="257" t="s">
        <v>226</v>
      </c>
      <c r="D39" s="256"/>
      <c r="E39" s="256"/>
      <c r="F39" s="256"/>
      <c r="G39" s="256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11"/>
      <c r="Z39" s="211"/>
      <c r="AA39" s="211"/>
      <c r="AB39" s="211"/>
      <c r="AC39" s="211"/>
      <c r="AD39" s="211"/>
      <c r="AE39" s="211"/>
      <c r="AF39" s="211"/>
      <c r="AG39" s="211" t="s">
        <v>183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ht="20.399999999999999" outlineLevel="1" x14ac:dyDescent="0.25">
      <c r="A40" s="235">
        <v>13</v>
      </c>
      <c r="B40" s="236" t="s">
        <v>227</v>
      </c>
      <c r="C40" s="247" t="s">
        <v>228</v>
      </c>
      <c r="D40" s="237" t="s">
        <v>179</v>
      </c>
      <c r="E40" s="238">
        <v>4.32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40">
        <v>0</v>
      </c>
      <c r="O40" s="240">
        <f>ROUND(E40*N40,2)</f>
        <v>0</v>
      </c>
      <c r="P40" s="240">
        <v>0</v>
      </c>
      <c r="Q40" s="240">
        <f>ROUND(E40*P40,2)</f>
        <v>0</v>
      </c>
      <c r="R40" s="240" t="s">
        <v>180</v>
      </c>
      <c r="S40" s="240" t="s">
        <v>135</v>
      </c>
      <c r="T40" s="241" t="s">
        <v>181</v>
      </c>
      <c r="U40" s="220">
        <v>8.9999999999999993E-3</v>
      </c>
      <c r="V40" s="220">
        <f>ROUND(E40*U40,2)</f>
        <v>0.04</v>
      </c>
      <c r="W40" s="220"/>
      <c r="X40" s="220" t="s">
        <v>131</v>
      </c>
      <c r="Y40" s="211"/>
      <c r="Z40" s="211"/>
      <c r="AA40" s="211"/>
      <c r="AB40" s="211"/>
      <c r="AC40" s="211"/>
      <c r="AD40" s="211"/>
      <c r="AE40" s="211"/>
      <c r="AF40" s="211"/>
      <c r="AG40" s="211" t="s">
        <v>225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x14ac:dyDescent="0.25">
      <c r="A41" s="222" t="s">
        <v>124</v>
      </c>
      <c r="B41" s="223" t="s">
        <v>77</v>
      </c>
      <c r="C41" s="246" t="s">
        <v>78</v>
      </c>
      <c r="D41" s="224"/>
      <c r="E41" s="225"/>
      <c r="F41" s="226"/>
      <c r="G41" s="226">
        <f>SUMIF(AG42:AG54,"&lt;&gt;NOR",G42:G54)</f>
        <v>0</v>
      </c>
      <c r="H41" s="226"/>
      <c r="I41" s="226">
        <f>SUM(I42:I54)</f>
        <v>0</v>
      </c>
      <c r="J41" s="226"/>
      <c r="K41" s="226">
        <f>SUM(K42:K54)</f>
        <v>0</v>
      </c>
      <c r="L41" s="226"/>
      <c r="M41" s="226">
        <f>SUM(M42:M54)</f>
        <v>0</v>
      </c>
      <c r="N41" s="226"/>
      <c r="O41" s="226">
        <f>SUM(O42:O54)</f>
        <v>11.9</v>
      </c>
      <c r="P41" s="226"/>
      <c r="Q41" s="226">
        <f>SUM(Q42:Q54)</f>
        <v>0</v>
      </c>
      <c r="R41" s="226"/>
      <c r="S41" s="226"/>
      <c r="T41" s="227"/>
      <c r="U41" s="221"/>
      <c r="V41" s="221">
        <f>SUM(V42:V54)</f>
        <v>19.78</v>
      </c>
      <c r="W41" s="221"/>
      <c r="X41" s="221"/>
      <c r="AG41" t="s">
        <v>125</v>
      </c>
    </row>
    <row r="42" spans="1:60" outlineLevel="1" x14ac:dyDescent="0.25">
      <c r="A42" s="228">
        <v>14</v>
      </c>
      <c r="B42" s="229" t="s">
        <v>229</v>
      </c>
      <c r="C42" s="248" t="s">
        <v>230</v>
      </c>
      <c r="D42" s="230" t="s">
        <v>195</v>
      </c>
      <c r="E42" s="231">
        <v>71.25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33">
        <v>0</v>
      </c>
      <c r="O42" s="233">
        <f>ROUND(E42*N42,2)</f>
        <v>0</v>
      </c>
      <c r="P42" s="233">
        <v>0</v>
      </c>
      <c r="Q42" s="233">
        <f>ROUND(E42*P42,2)</f>
        <v>0</v>
      </c>
      <c r="R42" s="233"/>
      <c r="S42" s="233" t="s">
        <v>135</v>
      </c>
      <c r="T42" s="234" t="s">
        <v>181</v>
      </c>
      <c r="U42" s="220">
        <v>0.06</v>
      </c>
      <c r="V42" s="220">
        <f>ROUND(E42*U42,2)</f>
        <v>4.28</v>
      </c>
      <c r="W42" s="220"/>
      <c r="X42" s="220" t="s">
        <v>131</v>
      </c>
      <c r="Y42" s="211"/>
      <c r="Z42" s="211"/>
      <c r="AA42" s="211"/>
      <c r="AB42" s="211"/>
      <c r="AC42" s="211"/>
      <c r="AD42" s="211"/>
      <c r="AE42" s="211"/>
      <c r="AF42" s="211"/>
      <c r="AG42" s="211" t="s">
        <v>132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5">
      <c r="A43" s="218"/>
      <c r="B43" s="219"/>
      <c r="C43" s="258" t="s">
        <v>231</v>
      </c>
      <c r="D43" s="254"/>
      <c r="E43" s="255">
        <v>71.25</v>
      </c>
      <c r="F43" s="220"/>
      <c r="G43" s="220"/>
      <c r="H43" s="220"/>
      <c r="I43" s="220"/>
      <c r="J43" s="220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11"/>
      <c r="Z43" s="211"/>
      <c r="AA43" s="211"/>
      <c r="AB43" s="211"/>
      <c r="AC43" s="211"/>
      <c r="AD43" s="211"/>
      <c r="AE43" s="211"/>
      <c r="AF43" s="211"/>
      <c r="AG43" s="211" t="s">
        <v>185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5">
      <c r="A44" s="228">
        <v>15</v>
      </c>
      <c r="B44" s="229" t="s">
        <v>232</v>
      </c>
      <c r="C44" s="248" t="s">
        <v>233</v>
      </c>
      <c r="D44" s="230" t="s">
        <v>195</v>
      </c>
      <c r="E44" s="231">
        <v>761.6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3" t="s">
        <v>180</v>
      </c>
      <c r="S44" s="233" t="s">
        <v>135</v>
      </c>
      <c r="T44" s="234" t="s">
        <v>181</v>
      </c>
      <c r="U44" s="220">
        <v>1.7999999999999999E-2</v>
      </c>
      <c r="V44" s="220">
        <f>ROUND(E44*U44,2)</f>
        <v>13.71</v>
      </c>
      <c r="W44" s="220"/>
      <c r="X44" s="220" t="s">
        <v>131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132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8"/>
      <c r="B45" s="219"/>
      <c r="C45" s="257" t="s">
        <v>234</v>
      </c>
      <c r="D45" s="256"/>
      <c r="E45" s="256"/>
      <c r="F45" s="256"/>
      <c r="G45" s="256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1"/>
      <c r="Z45" s="211"/>
      <c r="AA45" s="211"/>
      <c r="AB45" s="211"/>
      <c r="AC45" s="211"/>
      <c r="AD45" s="211"/>
      <c r="AE45" s="211"/>
      <c r="AF45" s="211"/>
      <c r="AG45" s="211" t="s">
        <v>183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8"/>
      <c r="B46" s="219"/>
      <c r="C46" s="258" t="s">
        <v>235</v>
      </c>
      <c r="D46" s="254"/>
      <c r="E46" s="255">
        <v>761.6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1"/>
      <c r="Z46" s="211"/>
      <c r="AA46" s="211"/>
      <c r="AB46" s="211"/>
      <c r="AC46" s="211"/>
      <c r="AD46" s="211"/>
      <c r="AE46" s="211"/>
      <c r="AF46" s="211"/>
      <c r="AG46" s="211" t="s">
        <v>185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5">
      <c r="A47" s="228">
        <v>16</v>
      </c>
      <c r="B47" s="229" t="s">
        <v>236</v>
      </c>
      <c r="C47" s="248" t="s">
        <v>237</v>
      </c>
      <c r="D47" s="230" t="s">
        <v>195</v>
      </c>
      <c r="E47" s="231">
        <v>71.25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21</v>
      </c>
      <c r="M47" s="233">
        <f>G47*(1+L47/100)</f>
        <v>0</v>
      </c>
      <c r="N47" s="233">
        <v>0</v>
      </c>
      <c r="O47" s="233">
        <f>ROUND(E47*N47,2)</f>
        <v>0</v>
      </c>
      <c r="P47" s="233">
        <v>0</v>
      </c>
      <c r="Q47" s="233">
        <f>ROUND(E47*P47,2)</f>
        <v>0</v>
      </c>
      <c r="R47" s="233" t="s">
        <v>180</v>
      </c>
      <c r="S47" s="233" t="s">
        <v>135</v>
      </c>
      <c r="T47" s="234" t="s">
        <v>181</v>
      </c>
      <c r="U47" s="220">
        <v>1.2E-2</v>
      </c>
      <c r="V47" s="220">
        <f>ROUND(E47*U47,2)</f>
        <v>0.86</v>
      </c>
      <c r="W47" s="220"/>
      <c r="X47" s="220" t="s">
        <v>131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132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8"/>
      <c r="B48" s="219"/>
      <c r="C48" s="257" t="s">
        <v>238</v>
      </c>
      <c r="D48" s="256"/>
      <c r="E48" s="256"/>
      <c r="F48" s="256"/>
      <c r="G48" s="256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1"/>
      <c r="Z48" s="211"/>
      <c r="AA48" s="211"/>
      <c r="AB48" s="211"/>
      <c r="AC48" s="211"/>
      <c r="AD48" s="211"/>
      <c r="AE48" s="211"/>
      <c r="AF48" s="211"/>
      <c r="AG48" s="211" t="s">
        <v>183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43" t="str">
        <f>C48</f>
        <v>s případným nutným přemístěním hromad nebo dočasných skládek na místo potřeby ze vzdálenosti do 30 m, v rovině nebo ve svahu do 1 : 5,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28">
        <v>17</v>
      </c>
      <c r="B49" s="229" t="s">
        <v>239</v>
      </c>
      <c r="C49" s="248" t="s">
        <v>240</v>
      </c>
      <c r="D49" s="230" t="s">
        <v>179</v>
      </c>
      <c r="E49" s="231">
        <v>3.5625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/>
      <c r="S49" s="233" t="s">
        <v>135</v>
      </c>
      <c r="T49" s="234" t="s">
        <v>181</v>
      </c>
      <c r="U49" s="220">
        <v>0.26</v>
      </c>
      <c r="V49" s="220">
        <f>ROUND(E49*U49,2)</f>
        <v>0.93</v>
      </c>
      <c r="W49" s="220"/>
      <c r="X49" s="220" t="s">
        <v>131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132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18"/>
      <c r="B50" s="219"/>
      <c r="C50" s="258" t="s">
        <v>241</v>
      </c>
      <c r="D50" s="254"/>
      <c r="E50" s="255">
        <v>3.5625</v>
      </c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11"/>
      <c r="Z50" s="211"/>
      <c r="AA50" s="211"/>
      <c r="AB50" s="211"/>
      <c r="AC50" s="211"/>
      <c r="AD50" s="211"/>
      <c r="AE50" s="211"/>
      <c r="AF50" s="211"/>
      <c r="AG50" s="211" t="s">
        <v>185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5">
      <c r="A51" s="228">
        <v>18</v>
      </c>
      <c r="B51" s="229" t="s">
        <v>242</v>
      </c>
      <c r="C51" s="248" t="s">
        <v>243</v>
      </c>
      <c r="D51" s="230" t="s">
        <v>244</v>
      </c>
      <c r="E51" s="231">
        <v>2.1375000000000002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33">
        <v>1E-3</v>
      </c>
      <c r="O51" s="233">
        <f>ROUND(E51*N51,2)</f>
        <v>0</v>
      </c>
      <c r="P51" s="233">
        <v>0</v>
      </c>
      <c r="Q51" s="233">
        <f>ROUND(E51*P51,2)</f>
        <v>0</v>
      </c>
      <c r="R51" s="233" t="s">
        <v>245</v>
      </c>
      <c r="S51" s="233" t="s">
        <v>135</v>
      </c>
      <c r="T51" s="234" t="s">
        <v>181</v>
      </c>
      <c r="U51" s="220">
        <v>0</v>
      </c>
      <c r="V51" s="220">
        <f>ROUND(E51*U51,2)</f>
        <v>0</v>
      </c>
      <c r="W51" s="220"/>
      <c r="X51" s="220" t="s">
        <v>246</v>
      </c>
      <c r="Y51" s="211"/>
      <c r="Z51" s="211"/>
      <c r="AA51" s="211"/>
      <c r="AB51" s="211"/>
      <c r="AC51" s="211"/>
      <c r="AD51" s="211"/>
      <c r="AE51" s="211"/>
      <c r="AF51" s="211"/>
      <c r="AG51" s="211" t="s">
        <v>247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8"/>
      <c r="B52" s="219"/>
      <c r="C52" s="258" t="s">
        <v>248</v>
      </c>
      <c r="D52" s="254"/>
      <c r="E52" s="255">
        <v>2.1375000000000002</v>
      </c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1"/>
      <c r="Z52" s="211"/>
      <c r="AA52" s="211"/>
      <c r="AB52" s="211"/>
      <c r="AC52" s="211"/>
      <c r="AD52" s="211"/>
      <c r="AE52" s="211"/>
      <c r="AF52" s="211"/>
      <c r="AG52" s="211" t="s">
        <v>185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 x14ac:dyDescent="0.25">
      <c r="A53" s="228">
        <v>19</v>
      </c>
      <c r="B53" s="229" t="s">
        <v>249</v>
      </c>
      <c r="C53" s="248" t="s">
        <v>250</v>
      </c>
      <c r="D53" s="230" t="s">
        <v>179</v>
      </c>
      <c r="E53" s="231">
        <v>7.125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33">
        <v>1.67</v>
      </c>
      <c r="O53" s="233">
        <f>ROUND(E53*N53,2)</f>
        <v>11.9</v>
      </c>
      <c r="P53" s="233">
        <v>0</v>
      </c>
      <c r="Q53" s="233">
        <f>ROUND(E53*P53,2)</f>
        <v>0</v>
      </c>
      <c r="R53" s="233" t="s">
        <v>245</v>
      </c>
      <c r="S53" s="233" t="s">
        <v>135</v>
      </c>
      <c r="T53" s="234" t="s">
        <v>181</v>
      </c>
      <c r="U53" s="220">
        <v>0</v>
      </c>
      <c r="V53" s="220">
        <f>ROUND(E53*U53,2)</f>
        <v>0</v>
      </c>
      <c r="W53" s="220"/>
      <c r="X53" s="220" t="s">
        <v>246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247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8"/>
      <c r="B54" s="219"/>
      <c r="C54" s="258" t="s">
        <v>251</v>
      </c>
      <c r="D54" s="254"/>
      <c r="E54" s="255">
        <v>7.125</v>
      </c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185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x14ac:dyDescent="0.25">
      <c r="A55" s="222" t="s">
        <v>124</v>
      </c>
      <c r="B55" s="223" t="s">
        <v>79</v>
      </c>
      <c r="C55" s="246" t="s">
        <v>80</v>
      </c>
      <c r="D55" s="224"/>
      <c r="E55" s="225"/>
      <c r="F55" s="226"/>
      <c r="G55" s="226">
        <f>SUMIF(AG56:AG69,"&lt;&gt;NOR",G56:G69)</f>
        <v>0</v>
      </c>
      <c r="H55" s="226"/>
      <c r="I55" s="226">
        <f>SUM(I56:I69)</f>
        <v>0</v>
      </c>
      <c r="J55" s="226"/>
      <c r="K55" s="226">
        <f>SUM(K56:K69)</f>
        <v>0</v>
      </c>
      <c r="L55" s="226"/>
      <c r="M55" s="226">
        <f>SUM(M56:M69)</f>
        <v>0</v>
      </c>
      <c r="N55" s="226"/>
      <c r="O55" s="226">
        <f>SUM(O56:O69)</f>
        <v>552.02</v>
      </c>
      <c r="P55" s="226"/>
      <c r="Q55" s="226">
        <f>SUM(Q56:Q69)</f>
        <v>0</v>
      </c>
      <c r="R55" s="226"/>
      <c r="S55" s="226"/>
      <c r="T55" s="227"/>
      <c r="U55" s="221"/>
      <c r="V55" s="221">
        <f>SUM(V56:V69)</f>
        <v>44.9</v>
      </c>
      <c r="W55" s="221"/>
      <c r="X55" s="221"/>
      <c r="AG55" t="s">
        <v>125</v>
      </c>
    </row>
    <row r="56" spans="1:60" ht="20.399999999999999" outlineLevel="1" x14ac:dyDescent="0.25">
      <c r="A56" s="228">
        <v>20</v>
      </c>
      <c r="B56" s="229" t="s">
        <v>252</v>
      </c>
      <c r="C56" s="248" t="s">
        <v>253</v>
      </c>
      <c r="D56" s="230" t="s">
        <v>195</v>
      </c>
      <c r="E56" s="231">
        <v>544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21</v>
      </c>
      <c r="M56" s="233">
        <f>G56*(1+L56/100)</f>
        <v>0</v>
      </c>
      <c r="N56" s="233">
        <v>0.378</v>
      </c>
      <c r="O56" s="233">
        <f>ROUND(E56*N56,2)</f>
        <v>205.63</v>
      </c>
      <c r="P56" s="233">
        <v>0</v>
      </c>
      <c r="Q56" s="233">
        <f>ROUND(E56*P56,2)</f>
        <v>0</v>
      </c>
      <c r="R56" s="233" t="s">
        <v>196</v>
      </c>
      <c r="S56" s="233" t="s">
        <v>135</v>
      </c>
      <c r="T56" s="234" t="s">
        <v>181</v>
      </c>
      <c r="U56" s="220">
        <v>2.5999999999999999E-2</v>
      </c>
      <c r="V56" s="220">
        <f>ROUND(E56*U56,2)</f>
        <v>14.14</v>
      </c>
      <c r="W56" s="220"/>
      <c r="X56" s="220" t="s">
        <v>131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132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8"/>
      <c r="B57" s="219"/>
      <c r="C57" s="258" t="s">
        <v>254</v>
      </c>
      <c r="D57" s="254"/>
      <c r="E57" s="255">
        <v>330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185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8"/>
      <c r="B58" s="219"/>
      <c r="C58" s="258" t="s">
        <v>255</v>
      </c>
      <c r="D58" s="254"/>
      <c r="E58" s="255">
        <v>83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185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8"/>
      <c r="B59" s="219"/>
      <c r="C59" s="258" t="s">
        <v>256</v>
      </c>
      <c r="D59" s="254"/>
      <c r="E59" s="255">
        <v>131</v>
      </c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1"/>
      <c r="Z59" s="211"/>
      <c r="AA59" s="211"/>
      <c r="AB59" s="211"/>
      <c r="AC59" s="211"/>
      <c r="AD59" s="211"/>
      <c r="AE59" s="211"/>
      <c r="AF59" s="211"/>
      <c r="AG59" s="211" t="s">
        <v>185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0.399999999999999" outlineLevel="1" x14ac:dyDescent="0.25">
      <c r="A60" s="235">
        <v>21</v>
      </c>
      <c r="B60" s="236" t="s">
        <v>257</v>
      </c>
      <c r="C60" s="247" t="s">
        <v>258</v>
      </c>
      <c r="D60" s="237" t="s">
        <v>195</v>
      </c>
      <c r="E60" s="238">
        <v>25</v>
      </c>
      <c r="F60" s="239"/>
      <c r="G60" s="240">
        <f>ROUND(E60*F60,2)</f>
        <v>0</v>
      </c>
      <c r="H60" s="239"/>
      <c r="I60" s="240">
        <f>ROUND(E60*H60,2)</f>
        <v>0</v>
      </c>
      <c r="J60" s="239"/>
      <c r="K60" s="240">
        <f>ROUND(E60*J60,2)</f>
        <v>0</v>
      </c>
      <c r="L60" s="240">
        <v>21</v>
      </c>
      <c r="M60" s="240">
        <f>G60*(1+L60/100)</f>
        <v>0</v>
      </c>
      <c r="N60" s="240">
        <v>0.4284</v>
      </c>
      <c r="O60" s="240">
        <f>ROUND(E60*N60,2)</f>
        <v>10.71</v>
      </c>
      <c r="P60" s="240">
        <v>0</v>
      </c>
      <c r="Q60" s="240">
        <f>ROUND(E60*P60,2)</f>
        <v>0</v>
      </c>
      <c r="R60" s="240" t="s">
        <v>196</v>
      </c>
      <c r="S60" s="240" t="s">
        <v>135</v>
      </c>
      <c r="T60" s="241" t="s">
        <v>259</v>
      </c>
      <c r="U60" s="220">
        <v>2.5999999999999999E-2</v>
      </c>
      <c r="V60" s="220">
        <f>ROUND(E60*U60,2)</f>
        <v>0.65</v>
      </c>
      <c r="W60" s="220"/>
      <c r="X60" s="220" t="s">
        <v>131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132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0.399999999999999" outlineLevel="1" x14ac:dyDescent="0.25">
      <c r="A61" s="228">
        <v>22</v>
      </c>
      <c r="B61" s="229" t="s">
        <v>260</v>
      </c>
      <c r="C61" s="248" t="s">
        <v>261</v>
      </c>
      <c r="D61" s="230" t="s">
        <v>195</v>
      </c>
      <c r="E61" s="231">
        <v>593.79999999999995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33">
        <v>0.441</v>
      </c>
      <c r="O61" s="233">
        <f>ROUND(E61*N61,2)</f>
        <v>261.87</v>
      </c>
      <c r="P61" s="233">
        <v>0</v>
      </c>
      <c r="Q61" s="233">
        <f>ROUND(E61*P61,2)</f>
        <v>0</v>
      </c>
      <c r="R61" s="233" t="s">
        <v>196</v>
      </c>
      <c r="S61" s="233" t="s">
        <v>135</v>
      </c>
      <c r="T61" s="234" t="s">
        <v>181</v>
      </c>
      <c r="U61" s="220">
        <v>2.9000000000000001E-2</v>
      </c>
      <c r="V61" s="220">
        <f>ROUND(E61*U61,2)</f>
        <v>17.22</v>
      </c>
      <c r="W61" s="220"/>
      <c r="X61" s="220" t="s">
        <v>131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132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8"/>
      <c r="B62" s="219"/>
      <c r="C62" s="258" t="s">
        <v>262</v>
      </c>
      <c r="D62" s="254"/>
      <c r="E62" s="255">
        <v>358.5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185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18"/>
      <c r="B63" s="219"/>
      <c r="C63" s="258" t="s">
        <v>263</v>
      </c>
      <c r="D63" s="254"/>
      <c r="E63" s="255">
        <v>104.3</v>
      </c>
      <c r="F63" s="220"/>
      <c r="G63" s="220"/>
      <c r="H63" s="220"/>
      <c r="I63" s="220"/>
      <c r="J63" s="220"/>
      <c r="K63" s="220"/>
      <c r="L63" s="220"/>
      <c r="M63" s="220"/>
      <c r="N63" s="220"/>
      <c r="O63" s="220"/>
      <c r="P63" s="220"/>
      <c r="Q63" s="220"/>
      <c r="R63" s="220"/>
      <c r="S63" s="220"/>
      <c r="T63" s="220"/>
      <c r="U63" s="220"/>
      <c r="V63" s="220"/>
      <c r="W63" s="220"/>
      <c r="X63" s="220"/>
      <c r="Y63" s="211"/>
      <c r="Z63" s="211"/>
      <c r="AA63" s="211"/>
      <c r="AB63" s="211"/>
      <c r="AC63" s="211"/>
      <c r="AD63" s="211"/>
      <c r="AE63" s="211"/>
      <c r="AF63" s="211"/>
      <c r="AG63" s="211" t="s">
        <v>185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8"/>
      <c r="B64" s="219"/>
      <c r="C64" s="258" t="s">
        <v>264</v>
      </c>
      <c r="D64" s="254"/>
      <c r="E64" s="255">
        <v>131</v>
      </c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1"/>
      <c r="Z64" s="211"/>
      <c r="AA64" s="211"/>
      <c r="AB64" s="211"/>
      <c r="AC64" s="211"/>
      <c r="AD64" s="211"/>
      <c r="AE64" s="211"/>
      <c r="AF64" s="211"/>
      <c r="AG64" s="211" t="s">
        <v>185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0.399999999999999" outlineLevel="1" x14ac:dyDescent="0.25">
      <c r="A65" s="228">
        <v>23</v>
      </c>
      <c r="B65" s="229" t="s">
        <v>265</v>
      </c>
      <c r="C65" s="248" t="s">
        <v>266</v>
      </c>
      <c r="D65" s="230" t="s">
        <v>195</v>
      </c>
      <c r="E65" s="231">
        <v>330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21</v>
      </c>
      <c r="M65" s="233">
        <f>G65*(1+L65/100)</f>
        <v>0</v>
      </c>
      <c r="N65" s="233">
        <v>0.18462999999999999</v>
      </c>
      <c r="O65" s="233">
        <f>ROUND(E65*N65,2)</f>
        <v>60.93</v>
      </c>
      <c r="P65" s="233">
        <v>0</v>
      </c>
      <c r="Q65" s="233">
        <f>ROUND(E65*P65,2)</f>
        <v>0</v>
      </c>
      <c r="R65" s="233" t="s">
        <v>196</v>
      </c>
      <c r="S65" s="233" t="s">
        <v>135</v>
      </c>
      <c r="T65" s="234" t="s">
        <v>181</v>
      </c>
      <c r="U65" s="220">
        <v>2.9000000000000001E-2</v>
      </c>
      <c r="V65" s="220">
        <f>ROUND(E65*U65,2)</f>
        <v>9.57</v>
      </c>
      <c r="W65" s="220"/>
      <c r="X65" s="220" t="s">
        <v>131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132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18"/>
      <c r="B66" s="219"/>
      <c r="C66" s="257" t="s">
        <v>267</v>
      </c>
      <c r="D66" s="256"/>
      <c r="E66" s="256"/>
      <c r="F66" s="256"/>
      <c r="G66" s="256"/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11"/>
      <c r="Z66" s="211"/>
      <c r="AA66" s="211"/>
      <c r="AB66" s="211"/>
      <c r="AC66" s="211"/>
      <c r="AD66" s="211"/>
      <c r="AE66" s="211"/>
      <c r="AF66" s="211"/>
      <c r="AG66" s="211" t="s">
        <v>183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28">
        <v>24</v>
      </c>
      <c r="B67" s="229" t="s">
        <v>268</v>
      </c>
      <c r="C67" s="248" t="s">
        <v>269</v>
      </c>
      <c r="D67" s="230" t="s">
        <v>195</v>
      </c>
      <c r="E67" s="231">
        <v>25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21</v>
      </c>
      <c r="M67" s="233">
        <f>G67*(1+L67/100)</f>
        <v>0</v>
      </c>
      <c r="N67" s="233">
        <v>0.51085999999999998</v>
      </c>
      <c r="O67" s="233">
        <f>ROUND(E67*N67,2)</f>
        <v>12.77</v>
      </c>
      <c r="P67" s="233">
        <v>0</v>
      </c>
      <c r="Q67" s="233">
        <f>ROUND(E67*P67,2)</f>
        <v>0</v>
      </c>
      <c r="R67" s="233" t="s">
        <v>196</v>
      </c>
      <c r="S67" s="233" t="s">
        <v>135</v>
      </c>
      <c r="T67" s="234" t="s">
        <v>270</v>
      </c>
      <c r="U67" s="220">
        <v>2.7E-2</v>
      </c>
      <c r="V67" s="220">
        <f>ROUND(E67*U67,2)</f>
        <v>0.68</v>
      </c>
      <c r="W67" s="220"/>
      <c r="X67" s="220" t="s">
        <v>131</v>
      </c>
      <c r="Y67" s="211"/>
      <c r="Z67" s="211"/>
      <c r="AA67" s="211"/>
      <c r="AB67" s="211"/>
      <c r="AC67" s="211"/>
      <c r="AD67" s="211"/>
      <c r="AE67" s="211"/>
      <c r="AF67" s="211"/>
      <c r="AG67" s="211" t="s">
        <v>132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8"/>
      <c r="B68" s="219"/>
      <c r="C68" s="257" t="s">
        <v>271</v>
      </c>
      <c r="D68" s="256"/>
      <c r="E68" s="256"/>
      <c r="F68" s="256"/>
      <c r="G68" s="256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11"/>
      <c r="Z68" s="211"/>
      <c r="AA68" s="211"/>
      <c r="AB68" s="211"/>
      <c r="AC68" s="211"/>
      <c r="AD68" s="211"/>
      <c r="AE68" s="211"/>
      <c r="AF68" s="211"/>
      <c r="AG68" s="211" t="s">
        <v>183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35">
        <v>25</v>
      </c>
      <c r="B69" s="236" t="s">
        <v>272</v>
      </c>
      <c r="C69" s="247" t="s">
        <v>273</v>
      </c>
      <c r="D69" s="237" t="s">
        <v>195</v>
      </c>
      <c r="E69" s="238">
        <v>330</v>
      </c>
      <c r="F69" s="239"/>
      <c r="G69" s="240">
        <f>ROUND(E69*F69,2)</f>
        <v>0</v>
      </c>
      <c r="H69" s="239"/>
      <c r="I69" s="240">
        <f>ROUND(E69*H69,2)</f>
        <v>0</v>
      </c>
      <c r="J69" s="239"/>
      <c r="K69" s="240">
        <f>ROUND(E69*J69,2)</f>
        <v>0</v>
      </c>
      <c r="L69" s="240">
        <v>21</v>
      </c>
      <c r="M69" s="240">
        <f>G69*(1+L69/100)</f>
        <v>0</v>
      </c>
      <c r="N69" s="240">
        <v>3.4000000000000002E-4</v>
      </c>
      <c r="O69" s="240">
        <f>ROUND(E69*N69,2)</f>
        <v>0.11</v>
      </c>
      <c r="P69" s="240">
        <v>0</v>
      </c>
      <c r="Q69" s="240">
        <f>ROUND(E69*P69,2)</f>
        <v>0</v>
      </c>
      <c r="R69" s="240" t="s">
        <v>196</v>
      </c>
      <c r="S69" s="240" t="s">
        <v>135</v>
      </c>
      <c r="T69" s="241" t="s">
        <v>181</v>
      </c>
      <c r="U69" s="220">
        <v>8.0000000000000002E-3</v>
      </c>
      <c r="V69" s="220">
        <f>ROUND(E69*U69,2)</f>
        <v>2.64</v>
      </c>
      <c r="W69" s="220"/>
      <c r="X69" s="220" t="s">
        <v>131</v>
      </c>
      <c r="Y69" s="211"/>
      <c r="Z69" s="211"/>
      <c r="AA69" s="211"/>
      <c r="AB69" s="211"/>
      <c r="AC69" s="211"/>
      <c r="AD69" s="211"/>
      <c r="AE69" s="211"/>
      <c r="AF69" s="211"/>
      <c r="AG69" s="211" t="s">
        <v>132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x14ac:dyDescent="0.25">
      <c r="A70" s="222" t="s">
        <v>124</v>
      </c>
      <c r="B70" s="223" t="s">
        <v>81</v>
      </c>
      <c r="C70" s="246" t="s">
        <v>82</v>
      </c>
      <c r="D70" s="224"/>
      <c r="E70" s="225"/>
      <c r="F70" s="226"/>
      <c r="G70" s="226">
        <f>SUMIF(AG71:AG72,"&lt;&gt;NOR",G71:G72)</f>
        <v>0</v>
      </c>
      <c r="H70" s="226"/>
      <c r="I70" s="226">
        <f>SUM(I71:I72)</f>
        <v>0</v>
      </c>
      <c r="J70" s="226"/>
      <c r="K70" s="226">
        <f>SUM(K71:K72)</f>
        <v>0</v>
      </c>
      <c r="L70" s="226"/>
      <c r="M70" s="226">
        <f>SUM(M71:M72)</f>
        <v>0</v>
      </c>
      <c r="N70" s="226"/>
      <c r="O70" s="226">
        <f>SUM(O71:O72)</f>
        <v>34.4</v>
      </c>
      <c r="P70" s="226"/>
      <c r="Q70" s="226">
        <f>SUM(Q71:Q72)</f>
        <v>0</v>
      </c>
      <c r="R70" s="226"/>
      <c r="S70" s="226"/>
      <c r="T70" s="227"/>
      <c r="U70" s="221"/>
      <c r="V70" s="221">
        <f>SUM(V71:V72)</f>
        <v>5.61</v>
      </c>
      <c r="W70" s="221"/>
      <c r="X70" s="221"/>
      <c r="AG70" t="s">
        <v>125</v>
      </c>
    </row>
    <row r="71" spans="1:60" outlineLevel="1" x14ac:dyDescent="0.25">
      <c r="A71" s="235">
        <v>26</v>
      </c>
      <c r="B71" s="236" t="s">
        <v>274</v>
      </c>
      <c r="C71" s="247" t="s">
        <v>275</v>
      </c>
      <c r="D71" s="237" t="s">
        <v>195</v>
      </c>
      <c r="E71" s="238">
        <v>330</v>
      </c>
      <c r="F71" s="239"/>
      <c r="G71" s="240">
        <f>ROUND(E71*F71,2)</f>
        <v>0</v>
      </c>
      <c r="H71" s="239"/>
      <c r="I71" s="240">
        <f>ROUND(E71*H71,2)</f>
        <v>0</v>
      </c>
      <c r="J71" s="239"/>
      <c r="K71" s="240">
        <f>ROUND(E71*J71,2)</f>
        <v>0</v>
      </c>
      <c r="L71" s="240">
        <v>21</v>
      </c>
      <c r="M71" s="240">
        <f>G71*(1+L71/100)</f>
        <v>0</v>
      </c>
      <c r="N71" s="240">
        <v>5.0000000000000001E-4</v>
      </c>
      <c r="O71" s="240">
        <f>ROUND(E71*N71,2)</f>
        <v>0.17</v>
      </c>
      <c r="P71" s="240">
        <v>0</v>
      </c>
      <c r="Q71" s="240">
        <f>ROUND(E71*P71,2)</f>
        <v>0</v>
      </c>
      <c r="R71" s="240" t="s">
        <v>196</v>
      </c>
      <c r="S71" s="240" t="s">
        <v>135</v>
      </c>
      <c r="T71" s="241" t="s">
        <v>181</v>
      </c>
      <c r="U71" s="220">
        <v>2E-3</v>
      </c>
      <c r="V71" s="220">
        <f>ROUND(E71*U71,2)</f>
        <v>0.66</v>
      </c>
      <c r="W71" s="220"/>
      <c r="X71" s="220" t="s">
        <v>131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132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ht="20.399999999999999" outlineLevel="1" x14ac:dyDescent="0.25">
      <c r="A72" s="235">
        <v>27</v>
      </c>
      <c r="B72" s="236" t="s">
        <v>276</v>
      </c>
      <c r="C72" s="247" t="s">
        <v>277</v>
      </c>
      <c r="D72" s="237" t="s">
        <v>195</v>
      </c>
      <c r="E72" s="238">
        <v>330</v>
      </c>
      <c r="F72" s="239"/>
      <c r="G72" s="240">
        <f>ROUND(E72*F72,2)</f>
        <v>0</v>
      </c>
      <c r="H72" s="239"/>
      <c r="I72" s="240">
        <f>ROUND(E72*H72,2)</f>
        <v>0</v>
      </c>
      <c r="J72" s="239"/>
      <c r="K72" s="240">
        <f>ROUND(E72*J72,2)</f>
        <v>0</v>
      </c>
      <c r="L72" s="240">
        <v>21</v>
      </c>
      <c r="M72" s="240">
        <f>G72*(1+L72/100)</f>
        <v>0</v>
      </c>
      <c r="N72" s="240">
        <v>0.10373</v>
      </c>
      <c r="O72" s="240">
        <f>ROUND(E72*N72,2)</f>
        <v>34.229999999999997</v>
      </c>
      <c r="P72" s="240">
        <v>0</v>
      </c>
      <c r="Q72" s="240">
        <f>ROUND(E72*P72,2)</f>
        <v>0</v>
      </c>
      <c r="R72" s="240" t="s">
        <v>196</v>
      </c>
      <c r="S72" s="240" t="s">
        <v>135</v>
      </c>
      <c r="T72" s="241" t="s">
        <v>181</v>
      </c>
      <c r="U72" s="220">
        <v>1.4999999999999999E-2</v>
      </c>
      <c r="V72" s="220">
        <f>ROUND(E72*U72,2)</f>
        <v>4.95</v>
      </c>
      <c r="W72" s="220"/>
      <c r="X72" s="220" t="s">
        <v>131</v>
      </c>
      <c r="Y72" s="211"/>
      <c r="Z72" s="211"/>
      <c r="AA72" s="211"/>
      <c r="AB72" s="211"/>
      <c r="AC72" s="211"/>
      <c r="AD72" s="211"/>
      <c r="AE72" s="211"/>
      <c r="AF72" s="211"/>
      <c r="AG72" s="211" t="s">
        <v>132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x14ac:dyDescent="0.25">
      <c r="A73" s="222" t="s">
        <v>124</v>
      </c>
      <c r="B73" s="223" t="s">
        <v>83</v>
      </c>
      <c r="C73" s="246" t="s">
        <v>84</v>
      </c>
      <c r="D73" s="224"/>
      <c r="E73" s="225"/>
      <c r="F73" s="226"/>
      <c r="G73" s="226">
        <f>SUMIF(AG74:AG87,"&lt;&gt;NOR",G74:G87)</f>
        <v>0</v>
      </c>
      <c r="H73" s="226"/>
      <c r="I73" s="226">
        <f>SUM(I74:I87)</f>
        <v>0</v>
      </c>
      <c r="J73" s="226"/>
      <c r="K73" s="226">
        <f>SUM(K74:K87)</f>
        <v>0</v>
      </c>
      <c r="L73" s="226"/>
      <c r="M73" s="226">
        <f>SUM(M74:M87)</f>
        <v>0</v>
      </c>
      <c r="N73" s="226"/>
      <c r="O73" s="226">
        <f>SUM(O74:O87)</f>
        <v>61.92</v>
      </c>
      <c r="P73" s="226"/>
      <c r="Q73" s="226">
        <f>SUM(Q74:Q87)</f>
        <v>0</v>
      </c>
      <c r="R73" s="226"/>
      <c r="S73" s="226"/>
      <c r="T73" s="227"/>
      <c r="U73" s="221"/>
      <c r="V73" s="221">
        <f>SUM(V74:V87)</f>
        <v>171.31</v>
      </c>
      <c r="W73" s="221"/>
      <c r="X73" s="221"/>
      <c r="AG73" t="s">
        <v>125</v>
      </c>
    </row>
    <row r="74" spans="1:60" outlineLevel="1" x14ac:dyDescent="0.25">
      <c r="A74" s="228">
        <v>28</v>
      </c>
      <c r="B74" s="229" t="s">
        <v>278</v>
      </c>
      <c r="C74" s="248" t="s">
        <v>279</v>
      </c>
      <c r="D74" s="230" t="s">
        <v>195</v>
      </c>
      <c r="E74" s="231">
        <v>25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33">
        <v>0.30131999999999998</v>
      </c>
      <c r="O74" s="233">
        <f>ROUND(E74*N74,2)</f>
        <v>7.53</v>
      </c>
      <c r="P74" s="233">
        <v>0</v>
      </c>
      <c r="Q74" s="233">
        <f>ROUND(E74*P74,2)</f>
        <v>0</v>
      </c>
      <c r="R74" s="233" t="s">
        <v>196</v>
      </c>
      <c r="S74" s="233" t="s">
        <v>135</v>
      </c>
      <c r="T74" s="234" t="s">
        <v>270</v>
      </c>
      <c r="U74" s="220">
        <v>1.1439999999999999</v>
      </c>
      <c r="V74" s="220">
        <f>ROUND(E74*U74,2)</f>
        <v>28.6</v>
      </c>
      <c r="W74" s="220"/>
      <c r="X74" s="220" t="s">
        <v>131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132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8"/>
      <c r="B75" s="219"/>
      <c r="C75" s="257" t="s">
        <v>280</v>
      </c>
      <c r="D75" s="256"/>
      <c r="E75" s="256"/>
      <c r="F75" s="256"/>
      <c r="G75" s="256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1"/>
      <c r="Z75" s="211"/>
      <c r="AA75" s="211"/>
      <c r="AB75" s="211"/>
      <c r="AC75" s="211"/>
      <c r="AD75" s="211"/>
      <c r="AE75" s="211"/>
      <c r="AF75" s="211"/>
      <c r="AG75" s="211" t="s">
        <v>183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43" t="str">
        <f>C75</f>
        <v>s provedením lože do 50 mm, s vyplněním spár, s dvojím beraněním a se smetením přebytečného materiálu na krajnici</v>
      </c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28">
        <v>29</v>
      </c>
      <c r="B76" s="229" t="s">
        <v>281</v>
      </c>
      <c r="C76" s="248" t="s">
        <v>282</v>
      </c>
      <c r="D76" s="230" t="s">
        <v>195</v>
      </c>
      <c r="E76" s="231">
        <v>214</v>
      </c>
      <c r="F76" s="232"/>
      <c r="G76" s="233">
        <f>ROUND(E76*F76,2)</f>
        <v>0</v>
      </c>
      <c r="H76" s="232"/>
      <c r="I76" s="233">
        <f>ROUND(E76*H76,2)</f>
        <v>0</v>
      </c>
      <c r="J76" s="232"/>
      <c r="K76" s="233">
        <f>ROUND(E76*J76,2)</f>
        <v>0</v>
      </c>
      <c r="L76" s="233">
        <v>21</v>
      </c>
      <c r="M76" s="233">
        <f>G76*(1+L76/100)</f>
        <v>0</v>
      </c>
      <c r="N76" s="233">
        <v>9.2799999999999994E-2</v>
      </c>
      <c r="O76" s="233">
        <f>ROUND(E76*N76,2)</f>
        <v>19.86</v>
      </c>
      <c r="P76" s="233">
        <v>0</v>
      </c>
      <c r="Q76" s="233">
        <f>ROUND(E76*P76,2)</f>
        <v>0</v>
      </c>
      <c r="R76" s="233" t="s">
        <v>196</v>
      </c>
      <c r="S76" s="233" t="s">
        <v>135</v>
      </c>
      <c r="T76" s="234" t="s">
        <v>181</v>
      </c>
      <c r="U76" s="220">
        <v>0.47799999999999998</v>
      </c>
      <c r="V76" s="220">
        <f>ROUND(E76*U76,2)</f>
        <v>102.29</v>
      </c>
      <c r="W76" s="220"/>
      <c r="X76" s="220" t="s">
        <v>131</v>
      </c>
      <c r="Y76" s="211"/>
      <c r="Z76" s="211"/>
      <c r="AA76" s="211"/>
      <c r="AB76" s="211"/>
      <c r="AC76" s="211"/>
      <c r="AD76" s="211"/>
      <c r="AE76" s="211"/>
      <c r="AF76" s="211"/>
      <c r="AG76" s="211" t="s">
        <v>132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21" outlineLevel="1" x14ac:dyDescent="0.25">
      <c r="A77" s="218"/>
      <c r="B77" s="219"/>
      <c r="C77" s="257" t="s">
        <v>283</v>
      </c>
      <c r="D77" s="256"/>
      <c r="E77" s="256"/>
      <c r="F77" s="256"/>
      <c r="G77" s="256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1"/>
      <c r="Z77" s="211"/>
      <c r="AA77" s="211"/>
      <c r="AB77" s="211"/>
      <c r="AC77" s="211"/>
      <c r="AD77" s="211"/>
      <c r="AE77" s="211"/>
      <c r="AF77" s="211"/>
      <c r="AG77" s="211" t="s">
        <v>183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43" t="str">
        <f>C77</f>
        <v>s provedením lože z kameniva drceného, s vyplněním spár, s dvojitým hutněním a se smetením přebytečného materiálu na krajnici. S dodáním hmot pro lože a výplň spár.</v>
      </c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8"/>
      <c r="B78" s="219"/>
      <c r="C78" s="258" t="s">
        <v>284</v>
      </c>
      <c r="D78" s="254"/>
      <c r="E78" s="255">
        <v>83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1"/>
      <c r="Z78" s="211"/>
      <c r="AA78" s="211"/>
      <c r="AB78" s="211"/>
      <c r="AC78" s="211"/>
      <c r="AD78" s="211"/>
      <c r="AE78" s="211"/>
      <c r="AF78" s="211"/>
      <c r="AG78" s="211" t="s">
        <v>185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5">
      <c r="A79" s="218"/>
      <c r="B79" s="219"/>
      <c r="C79" s="258" t="s">
        <v>256</v>
      </c>
      <c r="D79" s="254"/>
      <c r="E79" s="255">
        <v>131</v>
      </c>
      <c r="F79" s="220"/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11"/>
      <c r="Z79" s="211"/>
      <c r="AA79" s="211"/>
      <c r="AB79" s="211"/>
      <c r="AC79" s="211"/>
      <c r="AD79" s="211"/>
      <c r="AE79" s="211"/>
      <c r="AF79" s="211"/>
      <c r="AG79" s="211" t="s">
        <v>185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28">
        <v>30</v>
      </c>
      <c r="B80" s="229" t="s">
        <v>285</v>
      </c>
      <c r="C80" s="248" t="s">
        <v>286</v>
      </c>
      <c r="D80" s="230" t="s">
        <v>207</v>
      </c>
      <c r="E80" s="231">
        <v>94</v>
      </c>
      <c r="F80" s="232"/>
      <c r="G80" s="233">
        <f>ROUND(E80*F80,2)</f>
        <v>0</v>
      </c>
      <c r="H80" s="232"/>
      <c r="I80" s="233">
        <f>ROUND(E80*H80,2)</f>
        <v>0</v>
      </c>
      <c r="J80" s="232"/>
      <c r="K80" s="233">
        <f>ROUND(E80*J80,2)</f>
        <v>0</v>
      </c>
      <c r="L80" s="233">
        <v>21</v>
      </c>
      <c r="M80" s="233">
        <f>G80*(1+L80/100)</f>
        <v>0</v>
      </c>
      <c r="N80" s="233">
        <v>3.6000000000000002E-4</v>
      </c>
      <c r="O80" s="233">
        <f>ROUND(E80*N80,2)</f>
        <v>0.03</v>
      </c>
      <c r="P80" s="233">
        <v>0</v>
      </c>
      <c r="Q80" s="233">
        <f>ROUND(E80*P80,2)</f>
        <v>0</v>
      </c>
      <c r="R80" s="233" t="s">
        <v>196</v>
      </c>
      <c r="S80" s="233" t="s">
        <v>135</v>
      </c>
      <c r="T80" s="234" t="s">
        <v>181</v>
      </c>
      <c r="U80" s="220">
        <v>0.43</v>
      </c>
      <c r="V80" s="220">
        <f>ROUND(E80*U80,2)</f>
        <v>40.42</v>
      </c>
      <c r="W80" s="220"/>
      <c r="X80" s="220" t="s">
        <v>131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132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8"/>
      <c r="B81" s="219"/>
      <c r="C81" s="258" t="s">
        <v>287</v>
      </c>
      <c r="D81" s="254"/>
      <c r="E81" s="255">
        <v>94</v>
      </c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185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28">
        <v>31</v>
      </c>
      <c r="B82" s="229" t="s">
        <v>288</v>
      </c>
      <c r="C82" s="248" t="s">
        <v>289</v>
      </c>
      <c r="D82" s="230" t="s">
        <v>290</v>
      </c>
      <c r="E82" s="231">
        <v>10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33">
        <v>1</v>
      </c>
      <c r="O82" s="233">
        <f>ROUND(E82*N82,2)</f>
        <v>10</v>
      </c>
      <c r="P82" s="233">
        <v>0</v>
      </c>
      <c r="Q82" s="233">
        <f>ROUND(E82*P82,2)</f>
        <v>0</v>
      </c>
      <c r="R82" s="233" t="s">
        <v>245</v>
      </c>
      <c r="S82" s="233" t="s">
        <v>135</v>
      </c>
      <c r="T82" s="234" t="s">
        <v>270</v>
      </c>
      <c r="U82" s="220">
        <v>0</v>
      </c>
      <c r="V82" s="220">
        <f>ROUND(E82*U82,2)</f>
        <v>0</v>
      </c>
      <c r="W82" s="220"/>
      <c r="X82" s="220" t="s">
        <v>246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247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8"/>
      <c r="B83" s="219"/>
      <c r="C83" s="258" t="s">
        <v>291</v>
      </c>
      <c r="D83" s="254"/>
      <c r="E83" s="255">
        <v>10</v>
      </c>
      <c r="F83" s="220"/>
      <c r="G83" s="220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1"/>
      <c r="Z83" s="211"/>
      <c r="AA83" s="211"/>
      <c r="AB83" s="211"/>
      <c r="AC83" s="211"/>
      <c r="AD83" s="211"/>
      <c r="AE83" s="211"/>
      <c r="AF83" s="211"/>
      <c r="AG83" s="211" t="s">
        <v>185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28">
        <v>32</v>
      </c>
      <c r="B84" s="229" t="s">
        <v>292</v>
      </c>
      <c r="C84" s="248" t="s">
        <v>293</v>
      </c>
      <c r="D84" s="230" t="s">
        <v>195</v>
      </c>
      <c r="E84" s="231">
        <v>137.55000000000001</v>
      </c>
      <c r="F84" s="232"/>
      <c r="G84" s="233">
        <f>ROUND(E84*F84,2)</f>
        <v>0</v>
      </c>
      <c r="H84" s="232"/>
      <c r="I84" s="233">
        <f>ROUND(E84*H84,2)</f>
        <v>0</v>
      </c>
      <c r="J84" s="232"/>
      <c r="K84" s="233">
        <f>ROUND(E84*J84,2)</f>
        <v>0</v>
      </c>
      <c r="L84" s="233">
        <v>21</v>
      </c>
      <c r="M84" s="233">
        <f>G84*(1+L84/100)</f>
        <v>0</v>
      </c>
      <c r="N84" s="233">
        <v>0.17244999999999999</v>
      </c>
      <c r="O84" s="233">
        <f>ROUND(E84*N84,2)</f>
        <v>23.72</v>
      </c>
      <c r="P84" s="233">
        <v>0</v>
      </c>
      <c r="Q84" s="233">
        <f>ROUND(E84*P84,2)</f>
        <v>0</v>
      </c>
      <c r="R84" s="233" t="s">
        <v>245</v>
      </c>
      <c r="S84" s="233" t="s">
        <v>135</v>
      </c>
      <c r="T84" s="234" t="s">
        <v>181</v>
      </c>
      <c r="U84" s="220">
        <v>0</v>
      </c>
      <c r="V84" s="220">
        <f>ROUND(E84*U84,2)</f>
        <v>0</v>
      </c>
      <c r="W84" s="220"/>
      <c r="X84" s="220" t="s">
        <v>246</v>
      </c>
      <c r="Y84" s="211"/>
      <c r="Z84" s="211"/>
      <c r="AA84" s="211"/>
      <c r="AB84" s="211"/>
      <c r="AC84" s="211"/>
      <c r="AD84" s="211"/>
      <c r="AE84" s="211"/>
      <c r="AF84" s="211"/>
      <c r="AG84" s="211" t="s">
        <v>247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5">
      <c r="A85" s="218"/>
      <c r="B85" s="219"/>
      <c r="C85" s="258" t="s">
        <v>294</v>
      </c>
      <c r="D85" s="254"/>
      <c r="E85" s="255">
        <v>137.55000000000001</v>
      </c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11"/>
      <c r="Z85" s="211"/>
      <c r="AA85" s="211"/>
      <c r="AB85" s="211"/>
      <c r="AC85" s="211"/>
      <c r="AD85" s="211"/>
      <c r="AE85" s="211"/>
      <c r="AF85" s="211"/>
      <c r="AG85" s="211" t="s">
        <v>185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0.399999999999999" outlineLevel="1" x14ac:dyDescent="0.25">
      <c r="A86" s="228">
        <v>33</v>
      </c>
      <c r="B86" s="229" t="s">
        <v>295</v>
      </c>
      <c r="C86" s="248" t="s">
        <v>296</v>
      </c>
      <c r="D86" s="230" t="s">
        <v>297</v>
      </c>
      <c r="E86" s="231">
        <v>87.15</v>
      </c>
      <c r="F86" s="232"/>
      <c r="G86" s="233">
        <f>ROUND(E86*F86,2)</f>
        <v>0</v>
      </c>
      <c r="H86" s="232"/>
      <c r="I86" s="233">
        <f>ROUND(E86*H86,2)</f>
        <v>0</v>
      </c>
      <c r="J86" s="232"/>
      <c r="K86" s="233">
        <f>ROUND(E86*J86,2)</f>
        <v>0</v>
      </c>
      <c r="L86" s="233">
        <v>21</v>
      </c>
      <c r="M86" s="233">
        <f>G86*(1+L86/100)</f>
        <v>0</v>
      </c>
      <c r="N86" s="233">
        <v>8.9999999999999993E-3</v>
      </c>
      <c r="O86" s="233">
        <f>ROUND(E86*N86,2)</f>
        <v>0.78</v>
      </c>
      <c r="P86" s="233">
        <v>0</v>
      </c>
      <c r="Q86" s="233">
        <f>ROUND(E86*P86,2)</f>
        <v>0</v>
      </c>
      <c r="R86" s="233" t="s">
        <v>245</v>
      </c>
      <c r="S86" s="233" t="s">
        <v>135</v>
      </c>
      <c r="T86" s="234" t="s">
        <v>130</v>
      </c>
      <c r="U86" s="220">
        <v>0</v>
      </c>
      <c r="V86" s="220">
        <f>ROUND(E86*U86,2)</f>
        <v>0</v>
      </c>
      <c r="W86" s="220"/>
      <c r="X86" s="220" t="s">
        <v>246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247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5">
      <c r="A87" s="218"/>
      <c r="B87" s="219"/>
      <c r="C87" s="258" t="s">
        <v>298</v>
      </c>
      <c r="D87" s="254"/>
      <c r="E87" s="255">
        <v>87.15</v>
      </c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11"/>
      <c r="Z87" s="211"/>
      <c r="AA87" s="211"/>
      <c r="AB87" s="211"/>
      <c r="AC87" s="211"/>
      <c r="AD87" s="211"/>
      <c r="AE87" s="211"/>
      <c r="AF87" s="211"/>
      <c r="AG87" s="211" t="s">
        <v>185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x14ac:dyDescent="0.25">
      <c r="A88" s="222" t="s">
        <v>124</v>
      </c>
      <c r="B88" s="223" t="s">
        <v>85</v>
      </c>
      <c r="C88" s="246" t="s">
        <v>86</v>
      </c>
      <c r="D88" s="224"/>
      <c r="E88" s="225"/>
      <c r="F88" s="226"/>
      <c r="G88" s="226">
        <f>SUMIF(AG89:AG90,"&lt;&gt;NOR",G89:G90)</f>
        <v>0</v>
      </c>
      <c r="H88" s="226"/>
      <c r="I88" s="226">
        <f>SUM(I89:I90)</f>
        <v>0</v>
      </c>
      <c r="J88" s="226"/>
      <c r="K88" s="226">
        <f>SUM(K89:K90)</f>
        <v>0</v>
      </c>
      <c r="L88" s="226"/>
      <c r="M88" s="226">
        <f>SUM(M89:M90)</f>
        <v>0</v>
      </c>
      <c r="N88" s="226"/>
      <c r="O88" s="226">
        <f>SUM(O89:O90)</f>
        <v>1.72</v>
      </c>
      <c r="P88" s="226"/>
      <c r="Q88" s="226">
        <f>SUM(Q89:Q90)</f>
        <v>0</v>
      </c>
      <c r="R88" s="226"/>
      <c r="S88" s="226"/>
      <c r="T88" s="227"/>
      <c r="U88" s="221"/>
      <c r="V88" s="221">
        <f>SUM(V89:V90)</f>
        <v>15.27</v>
      </c>
      <c r="W88" s="221"/>
      <c r="X88" s="221"/>
      <c r="AG88" t="s">
        <v>125</v>
      </c>
    </row>
    <row r="89" spans="1:60" outlineLevel="1" x14ac:dyDescent="0.25">
      <c r="A89" s="228">
        <v>34</v>
      </c>
      <c r="B89" s="229" t="s">
        <v>299</v>
      </c>
      <c r="C89" s="248" t="s">
        <v>300</v>
      </c>
      <c r="D89" s="230" t="s">
        <v>301</v>
      </c>
      <c r="E89" s="231">
        <v>4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33">
        <v>0.43093999999999999</v>
      </c>
      <c r="O89" s="233">
        <f>ROUND(E89*N89,2)</f>
        <v>1.72</v>
      </c>
      <c r="P89" s="233">
        <v>0</v>
      </c>
      <c r="Q89" s="233">
        <f>ROUND(E89*P89,2)</f>
        <v>0</v>
      </c>
      <c r="R89" s="233" t="s">
        <v>196</v>
      </c>
      <c r="S89" s="233" t="s">
        <v>135</v>
      </c>
      <c r="T89" s="234" t="s">
        <v>181</v>
      </c>
      <c r="U89" s="220">
        <v>3.8170000000000002</v>
      </c>
      <c r="V89" s="220">
        <f>ROUND(E89*U89,2)</f>
        <v>15.27</v>
      </c>
      <c r="W89" s="220"/>
      <c r="X89" s="220" t="s">
        <v>131</v>
      </c>
      <c r="Y89" s="211"/>
      <c r="Z89" s="211"/>
      <c r="AA89" s="211"/>
      <c r="AB89" s="211"/>
      <c r="AC89" s="211"/>
      <c r="AD89" s="211"/>
      <c r="AE89" s="211"/>
      <c r="AF89" s="211"/>
      <c r="AG89" s="211" t="s">
        <v>132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ht="31.2" outlineLevel="1" x14ac:dyDescent="0.25">
      <c r="A90" s="218"/>
      <c r="B90" s="219"/>
      <c r="C90" s="257" t="s">
        <v>302</v>
      </c>
      <c r="D90" s="256"/>
      <c r="E90" s="256"/>
      <c r="F90" s="256"/>
      <c r="G90" s="256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11"/>
      <c r="Z90" s="211"/>
      <c r="AA90" s="211"/>
      <c r="AB90" s="211"/>
      <c r="AC90" s="211"/>
      <c r="AD90" s="211"/>
      <c r="AE90" s="211"/>
      <c r="AF90" s="211"/>
      <c r="AG90" s="211" t="s">
        <v>183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43" t="str">
        <f>C90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90" s="211"/>
      <c r="BC90" s="211"/>
      <c r="BD90" s="211"/>
      <c r="BE90" s="211"/>
      <c r="BF90" s="211"/>
      <c r="BG90" s="211"/>
      <c r="BH90" s="211"/>
    </row>
    <row r="91" spans="1:60" x14ac:dyDescent="0.25">
      <c r="A91" s="222" t="s">
        <v>124</v>
      </c>
      <c r="B91" s="223" t="s">
        <v>87</v>
      </c>
      <c r="C91" s="246" t="s">
        <v>88</v>
      </c>
      <c r="D91" s="224"/>
      <c r="E91" s="225"/>
      <c r="F91" s="226"/>
      <c r="G91" s="226">
        <f>SUMIF(AG92:AG105,"&lt;&gt;NOR",G92:G105)</f>
        <v>0</v>
      </c>
      <c r="H91" s="226"/>
      <c r="I91" s="226">
        <f>SUM(I92:I105)</f>
        <v>0</v>
      </c>
      <c r="J91" s="226"/>
      <c r="K91" s="226">
        <f>SUM(K92:K105)</f>
        <v>0</v>
      </c>
      <c r="L91" s="226"/>
      <c r="M91" s="226">
        <f>SUM(M92:M105)</f>
        <v>0</v>
      </c>
      <c r="N91" s="226"/>
      <c r="O91" s="226">
        <f>SUM(O92:O105)</f>
        <v>68.540000000000006</v>
      </c>
      <c r="P91" s="226"/>
      <c r="Q91" s="226">
        <f>SUM(Q92:Q105)</f>
        <v>0</v>
      </c>
      <c r="R91" s="226"/>
      <c r="S91" s="226"/>
      <c r="T91" s="227"/>
      <c r="U91" s="221"/>
      <c r="V91" s="221">
        <f>SUM(V92:V105)</f>
        <v>76.279999999999987</v>
      </c>
      <c r="W91" s="221"/>
      <c r="X91" s="221"/>
      <c r="AG91" t="s">
        <v>125</v>
      </c>
    </row>
    <row r="92" spans="1:60" outlineLevel="1" x14ac:dyDescent="0.25">
      <c r="A92" s="228">
        <v>35</v>
      </c>
      <c r="B92" s="229" t="s">
        <v>303</v>
      </c>
      <c r="C92" s="248" t="s">
        <v>304</v>
      </c>
      <c r="D92" s="230" t="s">
        <v>207</v>
      </c>
      <c r="E92" s="231">
        <v>20</v>
      </c>
      <c r="F92" s="232"/>
      <c r="G92" s="233">
        <f>ROUND(E92*F92,2)</f>
        <v>0</v>
      </c>
      <c r="H92" s="232"/>
      <c r="I92" s="233">
        <f>ROUND(E92*H92,2)</f>
        <v>0</v>
      </c>
      <c r="J92" s="232"/>
      <c r="K92" s="233">
        <f>ROUND(E92*J92,2)</f>
        <v>0</v>
      </c>
      <c r="L92" s="233">
        <v>21</v>
      </c>
      <c r="M92" s="233">
        <f>G92*(1+L92/100)</f>
        <v>0</v>
      </c>
      <c r="N92" s="233">
        <v>2.2399999999999998E-3</v>
      </c>
      <c r="O92" s="233">
        <f>ROUND(E92*N92,2)</f>
        <v>0.04</v>
      </c>
      <c r="P92" s="233">
        <v>0</v>
      </c>
      <c r="Q92" s="233">
        <f>ROUND(E92*P92,2)</f>
        <v>0</v>
      </c>
      <c r="R92" s="233" t="s">
        <v>196</v>
      </c>
      <c r="S92" s="233" t="s">
        <v>135</v>
      </c>
      <c r="T92" s="234" t="s">
        <v>305</v>
      </c>
      <c r="U92" s="220">
        <v>0.13</v>
      </c>
      <c r="V92" s="220">
        <f>ROUND(E92*U92,2)</f>
        <v>2.6</v>
      </c>
      <c r="W92" s="220"/>
      <c r="X92" s="220" t="s">
        <v>131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132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18"/>
      <c r="B93" s="219"/>
      <c r="C93" s="257" t="s">
        <v>306</v>
      </c>
      <c r="D93" s="256"/>
      <c r="E93" s="256"/>
      <c r="F93" s="256"/>
      <c r="G93" s="256"/>
      <c r="H93" s="220"/>
      <c r="I93" s="220"/>
      <c r="J93" s="220"/>
      <c r="K93" s="220"/>
      <c r="L93" s="220"/>
      <c r="M93" s="220"/>
      <c r="N93" s="220"/>
      <c r="O93" s="220"/>
      <c r="P93" s="220"/>
      <c r="Q93" s="220"/>
      <c r="R93" s="220"/>
      <c r="S93" s="220"/>
      <c r="T93" s="220"/>
      <c r="U93" s="220"/>
      <c r="V93" s="220"/>
      <c r="W93" s="220"/>
      <c r="X93" s="220"/>
      <c r="Y93" s="211"/>
      <c r="Z93" s="211"/>
      <c r="AA93" s="211"/>
      <c r="AB93" s="211"/>
      <c r="AC93" s="211"/>
      <c r="AD93" s="211"/>
      <c r="AE93" s="211"/>
      <c r="AF93" s="211"/>
      <c r="AG93" s="211" t="s">
        <v>183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18"/>
      <c r="B94" s="219"/>
      <c r="C94" s="250" t="s">
        <v>307</v>
      </c>
      <c r="D94" s="244"/>
      <c r="E94" s="244"/>
      <c r="F94" s="244"/>
      <c r="G94" s="244"/>
      <c r="H94" s="220"/>
      <c r="I94" s="220"/>
      <c r="J94" s="220"/>
      <c r="K94" s="220"/>
      <c r="L94" s="220"/>
      <c r="M94" s="220"/>
      <c r="N94" s="220"/>
      <c r="O94" s="220"/>
      <c r="P94" s="220"/>
      <c r="Q94" s="220"/>
      <c r="R94" s="220"/>
      <c r="S94" s="220"/>
      <c r="T94" s="220"/>
      <c r="U94" s="220"/>
      <c r="V94" s="220"/>
      <c r="W94" s="220"/>
      <c r="X94" s="220"/>
      <c r="Y94" s="211"/>
      <c r="Z94" s="211"/>
      <c r="AA94" s="211"/>
      <c r="AB94" s="211"/>
      <c r="AC94" s="211"/>
      <c r="AD94" s="211"/>
      <c r="AE94" s="211"/>
      <c r="AF94" s="211"/>
      <c r="AG94" s="211" t="s">
        <v>138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43" t="str">
        <f>C94</f>
        <v>Včetně odstranění zvětralé asfaltové zálivky, vyčištění spár, zalití spár asfaltovou zálivkou, nátěru asfaltovým lakem a posyp drtí.</v>
      </c>
      <c r="BB94" s="211"/>
      <c r="BC94" s="211"/>
      <c r="BD94" s="211"/>
      <c r="BE94" s="211"/>
      <c r="BF94" s="211"/>
      <c r="BG94" s="211"/>
      <c r="BH94" s="211"/>
    </row>
    <row r="95" spans="1:60" ht="20.399999999999999" outlineLevel="1" x14ac:dyDescent="0.25">
      <c r="A95" s="228">
        <v>36</v>
      </c>
      <c r="B95" s="229" t="s">
        <v>308</v>
      </c>
      <c r="C95" s="248" t="s">
        <v>309</v>
      </c>
      <c r="D95" s="230" t="s">
        <v>207</v>
      </c>
      <c r="E95" s="231">
        <v>260</v>
      </c>
      <c r="F95" s="232"/>
      <c r="G95" s="233">
        <f>ROUND(E95*F95,2)</f>
        <v>0</v>
      </c>
      <c r="H95" s="232"/>
      <c r="I95" s="233">
        <f>ROUND(E95*H95,2)</f>
        <v>0</v>
      </c>
      <c r="J95" s="232"/>
      <c r="K95" s="233">
        <f>ROUND(E95*J95,2)</f>
        <v>0</v>
      </c>
      <c r="L95" s="233">
        <v>21</v>
      </c>
      <c r="M95" s="233">
        <f>G95*(1+L95/100)</f>
        <v>0</v>
      </c>
      <c r="N95" s="233">
        <v>0.188</v>
      </c>
      <c r="O95" s="233">
        <f>ROUND(E95*N95,2)</f>
        <v>48.88</v>
      </c>
      <c r="P95" s="233">
        <v>0</v>
      </c>
      <c r="Q95" s="233">
        <f>ROUND(E95*P95,2)</f>
        <v>0</v>
      </c>
      <c r="R95" s="233" t="s">
        <v>196</v>
      </c>
      <c r="S95" s="233" t="s">
        <v>135</v>
      </c>
      <c r="T95" s="234" t="s">
        <v>181</v>
      </c>
      <c r="U95" s="220">
        <v>0.27200000000000002</v>
      </c>
      <c r="V95" s="220">
        <f>ROUND(E95*U95,2)</f>
        <v>70.72</v>
      </c>
      <c r="W95" s="220"/>
      <c r="X95" s="220" t="s">
        <v>131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132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18"/>
      <c r="B96" s="219"/>
      <c r="C96" s="257" t="s">
        <v>310</v>
      </c>
      <c r="D96" s="256"/>
      <c r="E96" s="256"/>
      <c r="F96" s="256"/>
      <c r="G96" s="256"/>
      <c r="H96" s="220"/>
      <c r="I96" s="220"/>
      <c r="J96" s="220"/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11"/>
      <c r="Z96" s="211"/>
      <c r="AA96" s="211"/>
      <c r="AB96" s="211"/>
      <c r="AC96" s="211"/>
      <c r="AD96" s="211"/>
      <c r="AE96" s="211"/>
      <c r="AF96" s="211"/>
      <c r="AG96" s="211" t="s">
        <v>183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18"/>
      <c r="B97" s="219"/>
      <c r="C97" s="258" t="s">
        <v>311</v>
      </c>
      <c r="D97" s="254"/>
      <c r="E97" s="255">
        <v>260</v>
      </c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11"/>
      <c r="Z97" s="211"/>
      <c r="AA97" s="211"/>
      <c r="AB97" s="211"/>
      <c r="AC97" s="211"/>
      <c r="AD97" s="211"/>
      <c r="AE97" s="211"/>
      <c r="AF97" s="211"/>
      <c r="AG97" s="211" t="s">
        <v>185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28">
        <v>37</v>
      </c>
      <c r="B98" s="229" t="s">
        <v>312</v>
      </c>
      <c r="C98" s="248" t="s">
        <v>313</v>
      </c>
      <c r="D98" s="230" t="s">
        <v>207</v>
      </c>
      <c r="E98" s="231">
        <v>20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33">
        <v>0</v>
      </c>
      <c r="O98" s="233">
        <f>ROUND(E98*N98,2)</f>
        <v>0</v>
      </c>
      <c r="P98" s="233">
        <v>0</v>
      </c>
      <c r="Q98" s="233">
        <f>ROUND(E98*P98,2)</f>
        <v>0</v>
      </c>
      <c r="R98" s="233" t="s">
        <v>196</v>
      </c>
      <c r="S98" s="233" t="s">
        <v>135</v>
      </c>
      <c r="T98" s="234" t="s">
        <v>181</v>
      </c>
      <c r="U98" s="220">
        <v>9.2999999999999999E-2</v>
      </c>
      <c r="V98" s="220">
        <f>ROUND(E98*U98,2)</f>
        <v>1.86</v>
      </c>
      <c r="W98" s="220"/>
      <c r="X98" s="220" t="s">
        <v>131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132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18"/>
      <c r="B99" s="219"/>
      <c r="C99" s="257" t="s">
        <v>314</v>
      </c>
      <c r="D99" s="256"/>
      <c r="E99" s="256"/>
      <c r="F99" s="256"/>
      <c r="G99" s="256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11"/>
      <c r="Z99" s="211"/>
      <c r="AA99" s="211"/>
      <c r="AB99" s="211"/>
      <c r="AC99" s="211"/>
      <c r="AD99" s="211"/>
      <c r="AE99" s="211"/>
      <c r="AF99" s="211"/>
      <c r="AG99" s="211" t="s">
        <v>183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28">
        <v>38</v>
      </c>
      <c r="B100" s="229" t="s">
        <v>315</v>
      </c>
      <c r="C100" s="248" t="s">
        <v>316</v>
      </c>
      <c r="D100" s="230" t="s">
        <v>207</v>
      </c>
      <c r="E100" s="231">
        <v>20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33">
        <v>0</v>
      </c>
      <c r="O100" s="233">
        <f>ROUND(E100*N100,2)</f>
        <v>0</v>
      </c>
      <c r="P100" s="233">
        <v>0</v>
      </c>
      <c r="Q100" s="233">
        <f>ROUND(E100*P100,2)</f>
        <v>0</v>
      </c>
      <c r="R100" s="233" t="s">
        <v>196</v>
      </c>
      <c r="S100" s="233" t="s">
        <v>135</v>
      </c>
      <c r="T100" s="234" t="s">
        <v>305</v>
      </c>
      <c r="U100" s="220">
        <v>5.5E-2</v>
      </c>
      <c r="V100" s="220">
        <f>ROUND(E100*U100,2)</f>
        <v>1.1000000000000001</v>
      </c>
      <c r="W100" s="220"/>
      <c r="X100" s="220" t="s">
        <v>131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132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18"/>
      <c r="B101" s="219"/>
      <c r="C101" s="257" t="s">
        <v>317</v>
      </c>
      <c r="D101" s="256"/>
      <c r="E101" s="256"/>
      <c r="F101" s="256"/>
      <c r="G101" s="256"/>
      <c r="H101" s="220"/>
      <c r="I101" s="220"/>
      <c r="J101" s="220"/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183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5">
      <c r="A102" s="228">
        <v>39</v>
      </c>
      <c r="B102" s="229" t="s">
        <v>318</v>
      </c>
      <c r="C102" s="248" t="s">
        <v>319</v>
      </c>
      <c r="D102" s="230" t="s">
        <v>301</v>
      </c>
      <c r="E102" s="231">
        <v>208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33">
        <v>8.2100000000000006E-2</v>
      </c>
      <c r="O102" s="233">
        <f>ROUND(E102*N102,2)</f>
        <v>17.079999999999998</v>
      </c>
      <c r="P102" s="233">
        <v>0</v>
      </c>
      <c r="Q102" s="233">
        <f>ROUND(E102*P102,2)</f>
        <v>0</v>
      </c>
      <c r="R102" s="233" t="s">
        <v>245</v>
      </c>
      <c r="S102" s="233" t="s">
        <v>135</v>
      </c>
      <c r="T102" s="234" t="s">
        <v>181</v>
      </c>
      <c r="U102" s="220">
        <v>0</v>
      </c>
      <c r="V102" s="220">
        <f>ROUND(E102*U102,2)</f>
        <v>0</v>
      </c>
      <c r="W102" s="220"/>
      <c r="X102" s="220" t="s">
        <v>246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247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5">
      <c r="A103" s="218"/>
      <c r="B103" s="219"/>
      <c r="C103" s="258" t="s">
        <v>320</v>
      </c>
      <c r="D103" s="254"/>
      <c r="E103" s="255">
        <v>208</v>
      </c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185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0.399999999999999" outlineLevel="1" x14ac:dyDescent="0.25">
      <c r="A104" s="228">
        <v>40</v>
      </c>
      <c r="B104" s="229" t="s">
        <v>321</v>
      </c>
      <c r="C104" s="248" t="s">
        <v>322</v>
      </c>
      <c r="D104" s="230" t="s">
        <v>301</v>
      </c>
      <c r="E104" s="231">
        <v>52.52</v>
      </c>
      <c r="F104" s="232"/>
      <c r="G104" s="233">
        <f>ROUND(E104*F104,2)</f>
        <v>0</v>
      </c>
      <c r="H104" s="232"/>
      <c r="I104" s="233">
        <f>ROUND(E104*H104,2)</f>
        <v>0</v>
      </c>
      <c r="J104" s="232"/>
      <c r="K104" s="233">
        <f>ROUND(E104*J104,2)</f>
        <v>0</v>
      </c>
      <c r="L104" s="233">
        <v>21</v>
      </c>
      <c r="M104" s="233">
        <f>G104*(1+L104/100)</f>
        <v>0</v>
      </c>
      <c r="N104" s="233">
        <v>4.8300000000000003E-2</v>
      </c>
      <c r="O104" s="233">
        <f>ROUND(E104*N104,2)</f>
        <v>2.54</v>
      </c>
      <c r="P104" s="233">
        <v>0</v>
      </c>
      <c r="Q104" s="233">
        <f>ROUND(E104*P104,2)</f>
        <v>0</v>
      </c>
      <c r="R104" s="233" t="s">
        <v>245</v>
      </c>
      <c r="S104" s="233" t="s">
        <v>135</v>
      </c>
      <c r="T104" s="234" t="s">
        <v>181</v>
      </c>
      <c r="U104" s="220">
        <v>0</v>
      </c>
      <c r="V104" s="220">
        <f>ROUND(E104*U104,2)</f>
        <v>0</v>
      </c>
      <c r="W104" s="220"/>
      <c r="X104" s="220" t="s">
        <v>246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247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8"/>
      <c r="B105" s="219"/>
      <c r="C105" s="258" t="s">
        <v>323</v>
      </c>
      <c r="D105" s="254"/>
      <c r="E105" s="255">
        <v>52.52</v>
      </c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185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x14ac:dyDescent="0.25">
      <c r="A106" s="222" t="s">
        <v>124</v>
      </c>
      <c r="B106" s="223" t="s">
        <v>89</v>
      </c>
      <c r="C106" s="246" t="s">
        <v>90</v>
      </c>
      <c r="D106" s="224"/>
      <c r="E106" s="225"/>
      <c r="F106" s="226"/>
      <c r="G106" s="226">
        <f>SUMIF(AG107:AG108,"&lt;&gt;NOR",G107:G108)</f>
        <v>0</v>
      </c>
      <c r="H106" s="226"/>
      <c r="I106" s="226">
        <f>SUM(I107:I108)</f>
        <v>0</v>
      </c>
      <c r="J106" s="226"/>
      <c r="K106" s="226">
        <f>SUM(K107:K108)</f>
        <v>0</v>
      </c>
      <c r="L106" s="226"/>
      <c r="M106" s="226">
        <f>SUM(M107:M108)</f>
        <v>0</v>
      </c>
      <c r="N106" s="226"/>
      <c r="O106" s="226">
        <f>SUM(O107:O108)</f>
        <v>0</v>
      </c>
      <c r="P106" s="226"/>
      <c r="Q106" s="226">
        <f>SUM(Q107:Q108)</f>
        <v>0</v>
      </c>
      <c r="R106" s="226"/>
      <c r="S106" s="226"/>
      <c r="T106" s="227"/>
      <c r="U106" s="221"/>
      <c r="V106" s="221">
        <f>SUM(V107:V108)</f>
        <v>0.25</v>
      </c>
      <c r="W106" s="221"/>
      <c r="X106" s="221"/>
      <c r="AG106" t="s">
        <v>125</v>
      </c>
    </row>
    <row r="107" spans="1:60" outlineLevel="1" x14ac:dyDescent="0.25">
      <c r="A107" s="228">
        <v>41</v>
      </c>
      <c r="B107" s="229" t="s">
        <v>324</v>
      </c>
      <c r="C107" s="248" t="s">
        <v>325</v>
      </c>
      <c r="D107" s="230" t="s">
        <v>301</v>
      </c>
      <c r="E107" s="231">
        <v>1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33">
        <v>0</v>
      </c>
      <c r="O107" s="233">
        <f>ROUND(E107*N107,2)</f>
        <v>0</v>
      </c>
      <c r="P107" s="233">
        <v>0</v>
      </c>
      <c r="Q107" s="233">
        <f>ROUND(E107*P107,2)</f>
        <v>0</v>
      </c>
      <c r="R107" s="233" t="s">
        <v>196</v>
      </c>
      <c r="S107" s="233" t="s">
        <v>135</v>
      </c>
      <c r="T107" s="234" t="s">
        <v>181</v>
      </c>
      <c r="U107" s="220">
        <v>0.25</v>
      </c>
      <c r="V107" s="220">
        <f>ROUND(E107*U107,2)</f>
        <v>0.25</v>
      </c>
      <c r="W107" s="220"/>
      <c r="X107" s="220" t="s">
        <v>131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132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5">
      <c r="A108" s="218"/>
      <c r="B108" s="219"/>
      <c r="C108" s="257" t="s">
        <v>326</v>
      </c>
      <c r="D108" s="256"/>
      <c r="E108" s="256"/>
      <c r="F108" s="256"/>
      <c r="G108" s="256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2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183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5">
      <c r="A109" s="222" t="s">
        <v>124</v>
      </c>
      <c r="B109" s="223" t="s">
        <v>91</v>
      </c>
      <c r="C109" s="246" t="s">
        <v>92</v>
      </c>
      <c r="D109" s="224"/>
      <c r="E109" s="225"/>
      <c r="F109" s="226"/>
      <c r="G109" s="226">
        <f>SUMIF(AG110:AG114,"&lt;&gt;NOR",G110:G114)</f>
        <v>0</v>
      </c>
      <c r="H109" s="226"/>
      <c r="I109" s="226">
        <f>SUM(I110:I114)</f>
        <v>0</v>
      </c>
      <c r="J109" s="226"/>
      <c r="K109" s="226">
        <f>SUM(K110:K114)</f>
        <v>0</v>
      </c>
      <c r="L109" s="226"/>
      <c r="M109" s="226">
        <f>SUM(M110:M114)</f>
        <v>0</v>
      </c>
      <c r="N109" s="226"/>
      <c r="O109" s="226">
        <f>SUM(O110:O114)</f>
        <v>0</v>
      </c>
      <c r="P109" s="226"/>
      <c r="Q109" s="226">
        <f>SUM(Q110:Q114)</f>
        <v>0</v>
      </c>
      <c r="R109" s="226"/>
      <c r="S109" s="226"/>
      <c r="T109" s="227"/>
      <c r="U109" s="221"/>
      <c r="V109" s="221">
        <f>SUM(V110:V114)</f>
        <v>34.839999999999996</v>
      </c>
      <c r="W109" s="221"/>
      <c r="X109" s="221"/>
      <c r="AG109" t="s">
        <v>125</v>
      </c>
    </row>
    <row r="110" spans="1:60" outlineLevel="1" x14ac:dyDescent="0.25">
      <c r="A110" s="228">
        <v>42</v>
      </c>
      <c r="B110" s="229" t="s">
        <v>327</v>
      </c>
      <c r="C110" s="248" t="s">
        <v>328</v>
      </c>
      <c r="D110" s="230" t="s">
        <v>290</v>
      </c>
      <c r="E110" s="231">
        <v>61.930889999999998</v>
      </c>
      <c r="F110" s="232"/>
      <c r="G110" s="233">
        <f>ROUND(E110*F110,2)</f>
        <v>0</v>
      </c>
      <c r="H110" s="232"/>
      <c r="I110" s="233">
        <f>ROUND(E110*H110,2)</f>
        <v>0</v>
      </c>
      <c r="J110" s="232"/>
      <c r="K110" s="233">
        <f>ROUND(E110*J110,2)</f>
        <v>0</v>
      </c>
      <c r="L110" s="233">
        <v>21</v>
      </c>
      <c r="M110" s="233">
        <f>G110*(1+L110/100)</f>
        <v>0</v>
      </c>
      <c r="N110" s="233">
        <v>0</v>
      </c>
      <c r="O110" s="233">
        <f>ROUND(E110*N110,2)</f>
        <v>0</v>
      </c>
      <c r="P110" s="233">
        <v>0</v>
      </c>
      <c r="Q110" s="233">
        <f>ROUND(E110*P110,2)</f>
        <v>0</v>
      </c>
      <c r="R110" s="233" t="s">
        <v>196</v>
      </c>
      <c r="S110" s="233" t="s">
        <v>135</v>
      </c>
      <c r="T110" s="234" t="s">
        <v>181</v>
      </c>
      <c r="U110" s="220">
        <v>0.39</v>
      </c>
      <c r="V110" s="220">
        <f>ROUND(E110*U110,2)</f>
        <v>24.15</v>
      </c>
      <c r="W110" s="220"/>
      <c r="X110" s="220" t="s">
        <v>131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132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8"/>
      <c r="B111" s="219"/>
      <c r="C111" s="257" t="s">
        <v>329</v>
      </c>
      <c r="D111" s="256"/>
      <c r="E111" s="256"/>
      <c r="F111" s="256"/>
      <c r="G111" s="256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183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28">
        <v>43</v>
      </c>
      <c r="B112" s="229" t="s">
        <v>330</v>
      </c>
      <c r="C112" s="248" t="s">
        <v>331</v>
      </c>
      <c r="D112" s="230" t="s">
        <v>290</v>
      </c>
      <c r="E112" s="231">
        <v>668.14733000000001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33">
        <v>0</v>
      </c>
      <c r="O112" s="233">
        <f>ROUND(E112*N112,2)</f>
        <v>0</v>
      </c>
      <c r="P112" s="233">
        <v>0</v>
      </c>
      <c r="Q112" s="233">
        <f>ROUND(E112*P112,2)</f>
        <v>0</v>
      </c>
      <c r="R112" s="233" t="s">
        <v>196</v>
      </c>
      <c r="S112" s="233" t="s">
        <v>135</v>
      </c>
      <c r="T112" s="234" t="s">
        <v>181</v>
      </c>
      <c r="U112" s="220">
        <v>1.6E-2</v>
      </c>
      <c r="V112" s="220">
        <f>ROUND(E112*U112,2)</f>
        <v>10.69</v>
      </c>
      <c r="W112" s="220"/>
      <c r="X112" s="220" t="s">
        <v>131</v>
      </c>
      <c r="Y112" s="211"/>
      <c r="Z112" s="211"/>
      <c r="AA112" s="211"/>
      <c r="AB112" s="211"/>
      <c r="AC112" s="211"/>
      <c r="AD112" s="211"/>
      <c r="AE112" s="211"/>
      <c r="AF112" s="211"/>
      <c r="AG112" s="211" t="s">
        <v>132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1" x14ac:dyDescent="0.25">
      <c r="A113" s="218"/>
      <c r="B113" s="219"/>
      <c r="C113" s="257" t="s">
        <v>329</v>
      </c>
      <c r="D113" s="256"/>
      <c r="E113" s="256"/>
      <c r="F113" s="256"/>
      <c r="G113" s="256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0"/>
      <c r="X113" s="220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183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8"/>
      <c r="B114" s="219"/>
      <c r="C114" s="258" t="s">
        <v>332</v>
      </c>
      <c r="D114" s="254"/>
      <c r="E114" s="255">
        <v>668.14733000000001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185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x14ac:dyDescent="0.25">
      <c r="A115" s="222" t="s">
        <v>124</v>
      </c>
      <c r="B115" s="223" t="s">
        <v>93</v>
      </c>
      <c r="C115" s="246" t="s">
        <v>94</v>
      </c>
      <c r="D115" s="224"/>
      <c r="E115" s="225"/>
      <c r="F115" s="226"/>
      <c r="G115" s="226">
        <f>SUMIF(AG116:AG122,"&lt;&gt;NOR",G116:G122)</f>
        <v>0</v>
      </c>
      <c r="H115" s="226"/>
      <c r="I115" s="226">
        <f>SUM(I116:I122)</f>
        <v>0</v>
      </c>
      <c r="J115" s="226"/>
      <c r="K115" s="226">
        <f>SUM(K116:K122)</f>
        <v>0</v>
      </c>
      <c r="L115" s="226"/>
      <c r="M115" s="226">
        <f>SUM(M116:M122)</f>
        <v>0</v>
      </c>
      <c r="N115" s="226"/>
      <c r="O115" s="226">
        <f>SUM(O116:O122)</f>
        <v>0</v>
      </c>
      <c r="P115" s="226"/>
      <c r="Q115" s="226">
        <f>SUM(Q116:Q122)</f>
        <v>0</v>
      </c>
      <c r="R115" s="226"/>
      <c r="S115" s="226"/>
      <c r="T115" s="227"/>
      <c r="U115" s="221"/>
      <c r="V115" s="221">
        <f>SUM(V116:V122)</f>
        <v>228.98</v>
      </c>
      <c r="W115" s="221"/>
      <c r="X115" s="221"/>
      <c r="AG115" t="s">
        <v>125</v>
      </c>
    </row>
    <row r="116" spans="1:60" ht="20.399999999999999" outlineLevel="1" x14ac:dyDescent="0.25">
      <c r="A116" s="235">
        <v>44</v>
      </c>
      <c r="B116" s="236" t="s">
        <v>333</v>
      </c>
      <c r="C116" s="247" t="s">
        <v>334</v>
      </c>
      <c r="D116" s="237" t="s">
        <v>290</v>
      </c>
      <c r="E116" s="238">
        <v>302.88499999999999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40">
        <v>0</v>
      </c>
      <c r="O116" s="240">
        <f>ROUND(E116*N116,2)</f>
        <v>0</v>
      </c>
      <c r="P116" s="240">
        <v>0</v>
      </c>
      <c r="Q116" s="240">
        <f>ROUND(E116*P116,2)</f>
        <v>0</v>
      </c>
      <c r="R116" s="240" t="s">
        <v>196</v>
      </c>
      <c r="S116" s="240" t="s">
        <v>135</v>
      </c>
      <c r="T116" s="241" t="s">
        <v>181</v>
      </c>
      <c r="U116" s="220">
        <v>0.01</v>
      </c>
      <c r="V116" s="220">
        <f>ROUND(E116*U116,2)</f>
        <v>3.03</v>
      </c>
      <c r="W116" s="220"/>
      <c r="X116" s="220" t="s">
        <v>131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132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28">
        <v>45</v>
      </c>
      <c r="B117" s="229" t="s">
        <v>335</v>
      </c>
      <c r="C117" s="248" t="s">
        <v>336</v>
      </c>
      <c r="D117" s="230" t="s">
        <v>290</v>
      </c>
      <c r="E117" s="231">
        <v>4543.2749999999996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33">
        <v>0</v>
      </c>
      <c r="O117" s="233">
        <f>ROUND(E117*N117,2)</f>
        <v>0</v>
      </c>
      <c r="P117" s="233">
        <v>0</v>
      </c>
      <c r="Q117" s="233">
        <f>ROUND(E117*P117,2)</f>
        <v>0</v>
      </c>
      <c r="R117" s="233" t="s">
        <v>196</v>
      </c>
      <c r="S117" s="233" t="s">
        <v>135</v>
      </c>
      <c r="T117" s="234" t="s">
        <v>181</v>
      </c>
      <c r="U117" s="220">
        <v>0</v>
      </c>
      <c r="V117" s="220">
        <f>ROUND(E117*U117,2)</f>
        <v>0</v>
      </c>
      <c r="W117" s="220"/>
      <c r="X117" s="220" t="s">
        <v>131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132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8"/>
      <c r="B118" s="219"/>
      <c r="C118" s="258" t="s">
        <v>337</v>
      </c>
      <c r="D118" s="254"/>
      <c r="E118" s="255">
        <v>4543.2749999999996</v>
      </c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185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28">
        <v>46</v>
      </c>
      <c r="B119" s="229" t="s">
        <v>338</v>
      </c>
      <c r="C119" s="248" t="s">
        <v>339</v>
      </c>
      <c r="D119" s="230" t="s">
        <v>290</v>
      </c>
      <c r="E119" s="231">
        <v>252.285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33">
        <v>0</v>
      </c>
      <c r="O119" s="233">
        <f>ROUND(E119*N119,2)</f>
        <v>0</v>
      </c>
      <c r="P119" s="233">
        <v>0</v>
      </c>
      <c r="Q119" s="233">
        <f>ROUND(E119*P119,2)</f>
        <v>0</v>
      </c>
      <c r="R119" s="233" t="s">
        <v>340</v>
      </c>
      <c r="S119" s="233" t="s">
        <v>135</v>
      </c>
      <c r="T119" s="234" t="s">
        <v>181</v>
      </c>
      <c r="U119" s="220">
        <v>0</v>
      </c>
      <c r="V119" s="220">
        <f>ROUND(E119*U119,2)</f>
        <v>0</v>
      </c>
      <c r="W119" s="220"/>
      <c r="X119" s="220" t="s">
        <v>131</v>
      </c>
      <c r="Y119" s="211"/>
      <c r="Z119" s="211"/>
      <c r="AA119" s="211"/>
      <c r="AB119" s="211"/>
      <c r="AC119" s="211"/>
      <c r="AD119" s="211"/>
      <c r="AE119" s="211"/>
      <c r="AF119" s="211"/>
      <c r="AG119" s="211" t="s">
        <v>225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18"/>
      <c r="B120" s="219"/>
      <c r="C120" s="258" t="s">
        <v>341</v>
      </c>
      <c r="D120" s="254"/>
      <c r="E120" s="255">
        <v>252.285</v>
      </c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0"/>
      <c r="X120" s="220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185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35">
        <v>47</v>
      </c>
      <c r="B121" s="236" t="s">
        <v>342</v>
      </c>
      <c r="C121" s="247" t="s">
        <v>343</v>
      </c>
      <c r="D121" s="237" t="s">
        <v>290</v>
      </c>
      <c r="E121" s="238">
        <v>50.6</v>
      </c>
      <c r="F121" s="239"/>
      <c r="G121" s="240">
        <f>ROUND(E121*F121,2)</f>
        <v>0</v>
      </c>
      <c r="H121" s="239"/>
      <c r="I121" s="240">
        <f>ROUND(E121*H121,2)</f>
        <v>0</v>
      </c>
      <c r="J121" s="239"/>
      <c r="K121" s="240">
        <f>ROUND(E121*J121,2)</f>
        <v>0</v>
      </c>
      <c r="L121" s="240">
        <v>21</v>
      </c>
      <c r="M121" s="240">
        <f>G121*(1+L121/100)</f>
        <v>0</v>
      </c>
      <c r="N121" s="240">
        <v>0</v>
      </c>
      <c r="O121" s="240">
        <f>ROUND(E121*N121,2)</f>
        <v>0</v>
      </c>
      <c r="P121" s="240">
        <v>0</v>
      </c>
      <c r="Q121" s="240">
        <f>ROUND(E121*P121,2)</f>
        <v>0</v>
      </c>
      <c r="R121" s="240" t="s">
        <v>340</v>
      </c>
      <c r="S121" s="240" t="s">
        <v>135</v>
      </c>
      <c r="T121" s="241" t="s">
        <v>181</v>
      </c>
      <c r="U121" s="220">
        <v>0</v>
      </c>
      <c r="V121" s="220">
        <f>ROUND(E121*U121,2)</f>
        <v>0</v>
      </c>
      <c r="W121" s="220"/>
      <c r="X121" s="220" t="s">
        <v>131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132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28">
        <v>48</v>
      </c>
      <c r="B122" s="229" t="s">
        <v>344</v>
      </c>
      <c r="C122" s="248" t="s">
        <v>345</v>
      </c>
      <c r="D122" s="230" t="s">
        <v>290</v>
      </c>
      <c r="E122" s="231">
        <v>302.88499999999999</v>
      </c>
      <c r="F122" s="232"/>
      <c r="G122" s="233">
        <f>ROUND(E122*F122,2)</f>
        <v>0</v>
      </c>
      <c r="H122" s="232"/>
      <c r="I122" s="233">
        <f>ROUND(E122*H122,2)</f>
        <v>0</v>
      </c>
      <c r="J122" s="232"/>
      <c r="K122" s="233">
        <f>ROUND(E122*J122,2)</f>
        <v>0</v>
      </c>
      <c r="L122" s="233">
        <v>21</v>
      </c>
      <c r="M122" s="233">
        <f>G122*(1+L122/100)</f>
        <v>0</v>
      </c>
      <c r="N122" s="233">
        <v>0</v>
      </c>
      <c r="O122" s="233">
        <f>ROUND(E122*N122,2)</f>
        <v>0</v>
      </c>
      <c r="P122" s="233">
        <v>0</v>
      </c>
      <c r="Q122" s="233">
        <f>ROUND(E122*P122,2)</f>
        <v>0</v>
      </c>
      <c r="R122" s="233" t="s">
        <v>196</v>
      </c>
      <c r="S122" s="233" t="s">
        <v>135</v>
      </c>
      <c r="T122" s="234" t="s">
        <v>181</v>
      </c>
      <c r="U122" s="220">
        <v>0.746</v>
      </c>
      <c r="V122" s="220">
        <f>ROUND(E122*U122,2)</f>
        <v>225.95</v>
      </c>
      <c r="W122" s="220"/>
      <c r="X122" s="220" t="s">
        <v>346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347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x14ac:dyDescent="0.25">
      <c r="A123" s="3"/>
      <c r="B123" s="4"/>
      <c r="C123" s="251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AE123">
        <v>15</v>
      </c>
      <c r="AF123">
        <v>21</v>
      </c>
      <c r="AG123" t="s">
        <v>111</v>
      </c>
    </row>
    <row r="124" spans="1:60" x14ac:dyDescent="0.25">
      <c r="A124" s="214"/>
      <c r="B124" s="215" t="s">
        <v>29</v>
      </c>
      <c r="C124" s="252"/>
      <c r="D124" s="216"/>
      <c r="E124" s="217"/>
      <c r="F124" s="217"/>
      <c r="G124" s="245">
        <f>G8+G19+G30+G37+G41+G55+G70+G73+G88+G91+G106+G109+G115</f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E124">
        <f>SUMIF(L7:L122,AE123,G7:G122)</f>
        <v>0</v>
      </c>
      <c r="AF124">
        <f>SUMIF(L7:L122,AF123,G7:G122)</f>
        <v>0</v>
      </c>
      <c r="AG124" t="s">
        <v>174</v>
      </c>
    </row>
    <row r="125" spans="1:60" x14ac:dyDescent="0.25">
      <c r="C125" s="253"/>
      <c r="D125" s="10"/>
      <c r="AG125" t="s">
        <v>176</v>
      </c>
    </row>
    <row r="126" spans="1:60" x14ac:dyDescent="0.25">
      <c r="D126" s="10"/>
    </row>
    <row r="127" spans="1:60" x14ac:dyDescent="0.25">
      <c r="D127" s="10"/>
    </row>
    <row r="128" spans="1:60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lc6iITg3FzJA4DCCA422TuDMKxjcJ/93svxeoD18+0U38vGf55Z+AngtQdU2ybO+yeCIQ/VkkwY56Wi55TYhsA==" saltValue="k01Zw3ngQbFoYLk1NEO/FQ==" spinCount="100000" sheet="1"/>
  <mergeCells count="26">
    <mergeCell ref="C111:G111"/>
    <mergeCell ref="C113:G113"/>
    <mergeCell ref="C93:G93"/>
    <mergeCell ref="C94:G94"/>
    <mergeCell ref="C96:G96"/>
    <mergeCell ref="C99:G99"/>
    <mergeCell ref="C101:G101"/>
    <mergeCell ref="C108:G108"/>
    <mergeCell ref="C48:G48"/>
    <mergeCell ref="C66:G66"/>
    <mergeCell ref="C68:G68"/>
    <mergeCell ref="C75:G75"/>
    <mergeCell ref="C77:G77"/>
    <mergeCell ref="C90:G90"/>
    <mergeCell ref="C21:G21"/>
    <mergeCell ref="C27:G27"/>
    <mergeCell ref="C32:G32"/>
    <mergeCell ref="C34:G34"/>
    <mergeCell ref="C39:G39"/>
    <mergeCell ref="C45:G45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000 01 Pol</vt:lpstr>
      <vt:lpstr>SO 101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000 01 Pol'!Názvy_tisku</vt:lpstr>
      <vt:lpstr>'SO 101 01 Pol'!Názvy_tisku</vt:lpstr>
      <vt:lpstr>oadresa</vt:lpstr>
      <vt:lpstr>Stavba!Objednatel</vt:lpstr>
      <vt:lpstr>Stavba!Objekt</vt:lpstr>
      <vt:lpstr>'SO 000 01 Pol'!Oblast_tisku</vt:lpstr>
      <vt:lpstr>'SO 101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2021-01-11T08:20:38Z</dcterms:modified>
</cp:coreProperties>
</file>